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Pol'!$A$1:$U$392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2" i="12"/>
  <c r="F39" i="1" s="1"/>
  <c r="F40" s="1"/>
  <c r="F9" i="12"/>
  <c r="G9" s="1"/>
  <c r="I9"/>
  <c r="K9"/>
  <c r="O9"/>
  <c r="Q9"/>
  <c r="U9"/>
  <c r="F17"/>
  <c r="G17" s="1"/>
  <c r="M17" s="1"/>
  <c r="I17"/>
  <c r="K17"/>
  <c r="O17"/>
  <c r="Q17"/>
  <c r="U17"/>
  <c r="F25"/>
  <c r="G25" s="1"/>
  <c r="M25" s="1"/>
  <c r="I25"/>
  <c r="K25"/>
  <c r="O25"/>
  <c r="Q25"/>
  <c r="U25"/>
  <c r="F27"/>
  <c r="G27" s="1"/>
  <c r="M27" s="1"/>
  <c r="I27"/>
  <c r="K27"/>
  <c r="O27"/>
  <c r="Q27"/>
  <c r="U27"/>
  <c r="F28"/>
  <c r="G28" s="1"/>
  <c r="M28" s="1"/>
  <c r="I28"/>
  <c r="K28"/>
  <c r="O28"/>
  <c r="Q28"/>
  <c r="U28"/>
  <c r="F30"/>
  <c r="G30" s="1"/>
  <c r="M30" s="1"/>
  <c r="I30"/>
  <c r="K30"/>
  <c r="O30"/>
  <c r="Q30"/>
  <c r="U30"/>
  <c r="F31"/>
  <c r="G31" s="1"/>
  <c r="M31" s="1"/>
  <c r="I31"/>
  <c r="K31"/>
  <c r="O31"/>
  <c r="Q31"/>
  <c r="U31"/>
  <c r="F32"/>
  <c r="G32" s="1"/>
  <c r="M32" s="1"/>
  <c r="I32"/>
  <c r="K32"/>
  <c r="O32"/>
  <c r="Q32"/>
  <c r="U32"/>
  <c r="F34"/>
  <c r="G34" s="1"/>
  <c r="M34" s="1"/>
  <c r="I34"/>
  <c r="K34"/>
  <c r="O34"/>
  <c r="Q34"/>
  <c r="U34"/>
  <c r="F35"/>
  <c r="G35" s="1"/>
  <c r="M35" s="1"/>
  <c r="I35"/>
  <c r="K35"/>
  <c r="O35"/>
  <c r="Q35"/>
  <c r="U35"/>
  <c r="F37"/>
  <c r="G37" s="1"/>
  <c r="G36" s="1"/>
  <c r="I48" i="1" s="1"/>
  <c r="I37" i="12"/>
  <c r="I36" s="1"/>
  <c r="K37"/>
  <c r="K36" s="1"/>
  <c r="O37"/>
  <c r="O36" s="1"/>
  <c r="Q37"/>
  <c r="Q36" s="1"/>
  <c r="U37"/>
  <c r="U36" s="1"/>
  <c r="F39"/>
  <c r="G39"/>
  <c r="I39"/>
  <c r="K39"/>
  <c r="O39"/>
  <c r="Q39"/>
  <c r="U39"/>
  <c r="F41"/>
  <c r="G41" s="1"/>
  <c r="M41" s="1"/>
  <c r="I41"/>
  <c r="K41"/>
  <c r="O41"/>
  <c r="Q41"/>
  <c r="U41"/>
  <c r="F43"/>
  <c r="G43"/>
  <c r="M43" s="1"/>
  <c r="I43"/>
  <c r="K43"/>
  <c r="O43"/>
  <c r="Q43"/>
  <c r="U43"/>
  <c r="F45"/>
  <c r="G45" s="1"/>
  <c r="M45" s="1"/>
  <c r="I45"/>
  <c r="K45"/>
  <c r="O45"/>
  <c r="Q45"/>
  <c r="U45"/>
  <c r="F47"/>
  <c r="G47"/>
  <c r="M47" s="1"/>
  <c r="I47"/>
  <c r="K47"/>
  <c r="O47"/>
  <c r="Q47"/>
  <c r="U47"/>
  <c r="F49"/>
  <c r="G49" s="1"/>
  <c r="M49" s="1"/>
  <c r="I49"/>
  <c r="K49"/>
  <c r="O49"/>
  <c r="Q49"/>
  <c r="U49"/>
  <c r="F52"/>
  <c r="G52"/>
  <c r="M52" s="1"/>
  <c r="I52"/>
  <c r="K52"/>
  <c r="O52"/>
  <c r="Q52"/>
  <c r="U52"/>
  <c r="F53"/>
  <c r="G53" s="1"/>
  <c r="M53" s="1"/>
  <c r="I53"/>
  <c r="K53"/>
  <c r="O53"/>
  <c r="Q53"/>
  <c r="U53"/>
  <c r="F55"/>
  <c r="G55"/>
  <c r="M55" s="1"/>
  <c r="I55"/>
  <c r="K55"/>
  <c r="O55"/>
  <c r="Q55"/>
  <c r="U55"/>
  <c r="F57"/>
  <c r="G57" s="1"/>
  <c r="M57" s="1"/>
  <c r="I57"/>
  <c r="K57"/>
  <c r="O57"/>
  <c r="Q57"/>
  <c r="U57"/>
  <c r="F58"/>
  <c r="G58"/>
  <c r="M58" s="1"/>
  <c r="I58"/>
  <c r="K58"/>
  <c r="O58"/>
  <c r="Q58"/>
  <c r="U58"/>
  <c r="F60"/>
  <c r="G60" s="1"/>
  <c r="M60" s="1"/>
  <c r="I60"/>
  <c r="K60"/>
  <c r="O60"/>
  <c r="Q60"/>
  <c r="U60"/>
  <c r="F63"/>
  <c r="G63"/>
  <c r="I63"/>
  <c r="K63"/>
  <c r="O63"/>
  <c r="Q63"/>
  <c r="U63"/>
  <c r="F66"/>
  <c r="G66" s="1"/>
  <c r="M66" s="1"/>
  <c r="I66"/>
  <c r="K66"/>
  <c r="O66"/>
  <c r="Q66"/>
  <c r="U66"/>
  <c r="F68"/>
  <c r="G68"/>
  <c r="M68" s="1"/>
  <c r="I68"/>
  <c r="K68"/>
  <c r="O68"/>
  <c r="Q68"/>
  <c r="U68"/>
  <c r="F70"/>
  <c r="G70" s="1"/>
  <c r="M70" s="1"/>
  <c r="I70"/>
  <c r="K70"/>
  <c r="O70"/>
  <c r="Q70"/>
  <c r="U70"/>
  <c r="F71"/>
  <c r="G71"/>
  <c r="M71" s="1"/>
  <c r="I71"/>
  <c r="K71"/>
  <c r="O71"/>
  <c r="Q71"/>
  <c r="U71"/>
  <c r="F72"/>
  <c r="G72" s="1"/>
  <c r="M72" s="1"/>
  <c r="I72"/>
  <c r="K72"/>
  <c r="O72"/>
  <c r="Q72"/>
  <c r="U72"/>
  <c r="F74"/>
  <c r="G74"/>
  <c r="M74" s="1"/>
  <c r="I74"/>
  <c r="K74"/>
  <c r="O74"/>
  <c r="Q74"/>
  <c r="U74"/>
  <c r="F76"/>
  <c r="G76" s="1"/>
  <c r="M76" s="1"/>
  <c r="I76"/>
  <c r="K76"/>
  <c r="O76"/>
  <c r="Q76"/>
  <c r="U76"/>
  <c r="F79"/>
  <c r="G79"/>
  <c r="M79" s="1"/>
  <c r="I79"/>
  <c r="K79"/>
  <c r="O79"/>
  <c r="Q79"/>
  <c r="U79"/>
  <c r="F81"/>
  <c r="G81" s="1"/>
  <c r="M81" s="1"/>
  <c r="I81"/>
  <c r="K81"/>
  <c r="O81"/>
  <c r="Q81"/>
  <c r="U81"/>
  <c r="F84"/>
  <c r="G84"/>
  <c r="M84" s="1"/>
  <c r="I84"/>
  <c r="K84"/>
  <c r="O84"/>
  <c r="Q84"/>
  <c r="U84"/>
  <c r="F88"/>
  <c r="G88" s="1"/>
  <c r="M88" s="1"/>
  <c r="I88"/>
  <c r="K88"/>
  <c r="O88"/>
  <c r="Q88"/>
  <c r="U88"/>
  <c r="F91"/>
  <c r="G91" s="1"/>
  <c r="I91"/>
  <c r="I90" s="1"/>
  <c r="K91"/>
  <c r="K90" s="1"/>
  <c r="O91"/>
  <c r="O90" s="1"/>
  <c r="Q91"/>
  <c r="Q90" s="1"/>
  <c r="U91"/>
  <c r="U90" s="1"/>
  <c r="F94"/>
  <c r="G94"/>
  <c r="M94" s="1"/>
  <c r="M93" s="1"/>
  <c r="I94"/>
  <c r="I93" s="1"/>
  <c r="K94"/>
  <c r="K93" s="1"/>
  <c r="O94"/>
  <c r="O93" s="1"/>
  <c r="Q94"/>
  <c r="Q93" s="1"/>
  <c r="U94"/>
  <c r="U93" s="1"/>
  <c r="F96"/>
  <c r="G96" s="1"/>
  <c r="I96"/>
  <c r="K96"/>
  <c r="O96"/>
  <c r="Q96"/>
  <c r="U96"/>
  <c r="F98"/>
  <c r="G98" s="1"/>
  <c r="M98" s="1"/>
  <c r="I98"/>
  <c r="K98"/>
  <c r="O98"/>
  <c r="Q98"/>
  <c r="U98"/>
  <c r="F100"/>
  <c r="G100" s="1"/>
  <c r="M100" s="1"/>
  <c r="I100"/>
  <c r="K100"/>
  <c r="O100"/>
  <c r="Q100"/>
  <c r="U100"/>
  <c r="F103"/>
  <c r="G103" s="1"/>
  <c r="M103" s="1"/>
  <c r="I103"/>
  <c r="K103"/>
  <c r="O103"/>
  <c r="Q103"/>
  <c r="U103"/>
  <c r="F106"/>
  <c r="G106" s="1"/>
  <c r="M106" s="1"/>
  <c r="I106"/>
  <c r="K106"/>
  <c r="O106"/>
  <c r="Q106"/>
  <c r="U106"/>
  <c r="F108"/>
  <c r="G108" s="1"/>
  <c r="M108" s="1"/>
  <c r="I108"/>
  <c r="K108"/>
  <c r="O108"/>
  <c r="Q108"/>
  <c r="U108"/>
  <c r="F110"/>
  <c r="G110" s="1"/>
  <c r="M110" s="1"/>
  <c r="I110"/>
  <c r="K110"/>
  <c r="O110"/>
  <c r="Q110"/>
  <c r="U110"/>
  <c r="F118"/>
  <c r="G118" s="1"/>
  <c r="M118" s="1"/>
  <c r="I118"/>
  <c r="K118"/>
  <c r="O118"/>
  <c r="Q118"/>
  <c r="U118"/>
  <c r="F126"/>
  <c r="G126" s="1"/>
  <c r="M126" s="1"/>
  <c r="I126"/>
  <c r="K126"/>
  <c r="O126"/>
  <c r="Q126"/>
  <c r="U126"/>
  <c r="F128"/>
  <c r="G128" s="1"/>
  <c r="M128" s="1"/>
  <c r="I128"/>
  <c r="K128"/>
  <c r="O128"/>
  <c r="Q128"/>
  <c r="U128"/>
  <c r="F131"/>
  <c r="G131" s="1"/>
  <c r="M131" s="1"/>
  <c r="I131"/>
  <c r="K131"/>
  <c r="O131"/>
  <c r="Q131"/>
  <c r="U131"/>
  <c r="F133"/>
  <c r="G133" s="1"/>
  <c r="M133" s="1"/>
  <c r="I133"/>
  <c r="K133"/>
  <c r="O133"/>
  <c r="Q133"/>
  <c r="U133"/>
  <c r="F136"/>
  <c r="G136" s="1"/>
  <c r="I136"/>
  <c r="K136"/>
  <c r="O136"/>
  <c r="Q136"/>
  <c r="U136"/>
  <c r="F139"/>
  <c r="G139" s="1"/>
  <c r="M139" s="1"/>
  <c r="I139"/>
  <c r="K139"/>
  <c r="O139"/>
  <c r="Q139"/>
  <c r="U139"/>
  <c r="F141"/>
  <c r="G141" s="1"/>
  <c r="M141" s="1"/>
  <c r="I141"/>
  <c r="K141"/>
  <c r="O141"/>
  <c r="Q141"/>
  <c r="U141"/>
  <c r="F143"/>
  <c r="G143" s="1"/>
  <c r="M143" s="1"/>
  <c r="I143"/>
  <c r="K143"/>
  <c r="O143"/>
  <c r="Q143"/>
  <c r="U143"/>
  <c r="F145"/>
  <c r="G145" s="1"/>
  <c r="M145" s="1"/>
  <c r="I145"/>
  <c r="K145"/>
  <c r="O145"/>
  <c r="Q145"/>
  <c r="U145"/>
  <c r="F146"/>
  <c r="G146" s="1"/>
  <c r="M146" s="1"/>
  <c r="I146"/>
  <c r="K146"/>
  <c r="O146"/>
  <c r="Q146"/>
  <c r="U146"/>
  <c r="F148"/>
  <c r="G148" s="1"/>
  <c r="M148" s="1"/>
  <c r="I148"/>
  <c r="K148"/>
  <c r="O148"/>
  <c r="Q148"/>
  <c r="U148"/>
  <c r="F149"/>
  <c r="G149" s="1"/>
  <c r="M149" s="1"/>
  <c r="I149"/>
  <c r="K149"/>
  <c r="O149"/>
  <c r="Q149"/>
  <c r="U149"/>
  <c r="F150"/>
  <c r="G150" s="1"/>
  <c r="M150" s="1"/>
  <c r="I150"/>
  <c r="K150"/>
  <c r="O150"/>
  <c r="Q150"/>
  <c r="U150"/>
  <c r="F152"/>
  <c r="G152" s="1"/>
  <c r="M152" s="1"/>
  <c r="I152"/>
  <c r="K152"/>
  <c r="O152"/>
  <c r="Q152"/>
  <c r="U152"/>
  <c r="F153"/>
  <c r="G153" s="1"/>
  <c r="M153" s="1"/>
  <c r="I153"/>
  <c r="K153"/>
  <c r="O153"/>
  <c r="Q153"/>
  <c r="U153"/>
  <c r="F155"/>
  <c r="G155" s="1"/>
  <c r="M155" s="1"/>
  <c r="I155"/>
  <c r="K155"/>
  <c r="O155"/>
  <c r="Q155"/>
  <c r="U155"/>
  <c r="F156"/>
  <c r="G156" s="1"/>
  <c r="M156" s="1"/>
  <c r="I156"/>
  <c r="K156"/>
  <c r="O156"/>
  <c r="Q156"/>
  <c r="U156"/>
  <c r="F157"/>
  <c r="G157" s="1"/>
  <c r="M157" s="1"/>
  <c r="I157"/>
  <c r="K157"/>
  <c r="O157"/>
  <c r="Q157"/>
  <c r="U157"/>
  <c r="F159"/>
  <c r="G159" s="1"/>
  <c r="M159" s="1"/>
  <c r="I159"/>
  <c r="K159"/>
  <c r="O159"/>
  <c r="Q159"/>
  <c r="U159"/>
  <c r="F162"/>
  <c r="G162" s="1"/>
  <c r="M162" s="1"/>
  <c r="I162"/>
  <c r="K162"/>
  <c r="O162"/>
  <c r="Q162"/>
  <c r="U162"/>
  <c r="F164"/>
  <c r="G164" s="1"/>
  <c r="M164" s="1"/>
  <c r="I164"/>
  <c r="K164"/>
  <c r="O164"/>
  <c r="Q164"/>
  <c r="U164"/>
  <c r="F166"/>
  <c r="G166" s="1"/>
  <c r="M166" s="1"/>
  <c r="I166"/>
  <c r="K166"/>
  <c r="O166"/>
  <c r="Q166"/>
  <c r="U166"/>
  <c r="F168"/>
  <c r="G168" s="1"/>
  <c r="M168" s="1"/>
  <c r="I168"/>
  <c r="K168"/>
  <c r="O168"/>
  <c r="Q168"/>
  <c r="U168"/>
  <c r="F170"/>
  <c r="G170" s="1"/>
  <c r="M170" s="1"/>
  <c r="I170"/>
  <c r="K170"/>
  <c r="O170"/>
  <c r="Q170"/>
  <c r="U170"/>
  <c r="F173"/>
  <c r="G173" s="1"/>
  <c r="I173"/>
  <c r="I172" s="1"/>
  <c r="K173"/>
  <c r="K172" s="1"/>
  <c r="O173"/>
  <c r="O172" s="1"/>
  <c r="Q173"/>
  <c r="Q172" s="1"/>
  <c r="U173"/>
  <c r="U172" s="1"/>
  <c r="F175"/>
  <c r="G175" s="1"/>
  <c r="I175"/>
  <c r="K175"/>
  <c r="O175"/>
  <c r="Q175"/>
  <c r="U175"/>
  <c r="F183"/>
  <c r="G183"/>
  <c r="M183" s="1"/>
  <c r="I183"/>
  <c r="K183"/>
  <c r="O183"/>
  <c r="Q183"/>
  <c r="U183"/>
  <c r="F191"/>
  <c r="G191" s="1"/>
  <c r="M191" s="1"/>
  <c r="I191"/>
  <c r="K191"/>
  <c r="O191"/>
  <c r="Q191"/>
  <c r="U191"/>
  <c r="F192"/>
  <c r="G192"/>
  <c r="M192" s="1"/>
  <c r="I192"/>
  <c r="K192"/>
  <c r="O192"/>
  <c r="Q192"/>
  <c r="U192"/>
  <c r="F194"/>
  <c r="G194" s="1"/>
  <c r="M194" s="1"/>
  <c r="I194"/>
  <c r="K194"/>
  <c r="O194"/>
  <c r="Q194"/>
  <c r="U194"/>
  <c r="F195"/>
  <c r="G195"/>
  <c r="M195" s="1"/>
  <c r="I195"/>
  <c r="K195"/>
  <c r="O195"/>
  <c r="Q195"/>
  <c r="U195"/>
  <c r="F197"/>
  <c r="G197" s="1"/>
  <c r="M197" s="1"/>
  <c r="I197"/>
  <c r="K197"/>
  <c r="O197"/>
  <c r="Q197"/>
  <c r="U197"/>
  <c r="F198"/>
  <c r="G198"/>
  <c r="M198" s="1"/>
  <c r="I198"/>
  <c r="K198"/>
  <c r="O198"/>
  <c r="Q198"/>
  <c r="U198"/>
  <c r="F200"/>
  <c r="G200" s="1"/>
  <c r="M200" s="1"/>
  <c r="I200"/>
  <c r="K200"/>
  <c r="O200"/>
  <c r="Q200"/>
  <c r="U200"/>
  <c r="F202"/>
  <c r="G202"/>
  <c r="M202" s="1"/>
  <c r="I202"/>
  <c r="K202"/>
  <c r="O202"/>
  <c r="Q202"/>
  <c r="U202"/>
  <c r="F203"/>
  <c r="G203" s="1"/>
  <c r="M203" s="1"/>
  <c r="I203"/>
  <c r="K203"/>
  <c r="O203"/>
  <c r="Q203"/>
  <c r="U203"/>
  <c r="F205"/>
  <c r="G205"/>
  <c r="I205"/>
  <c r="K205"/>
  <c r="O205"/>
  <c r="Q205"/>
  <c r="U205"/>
  <c r="F207"/>
  <c r="G207" s="1"/>
  <c r="M207" s="1"/>
  <c r="I207"/>
  <c r="K207"/>
  <c r="O207"/>
  <c r="Q207"/>
  <c r="U207"/>
  <c r="F209"/>
  <c r="G209"/>
  <c r="M209" s="1"/>
  <c r="I209"/>
  <c r="K209"/>
  <c r="O209"/>
  <c r="Q209"/>
  <c r="U209"/>
  <c r="F211"/>
  <c r="G211" s="1"/>
  <c r="G210" s="1"/>
  <c r="I59" i="1" s="1"/>
  <c r="I211" i="12"/>
  <c r="K211"/>
  <c r="O211"/>
  <c r="Q211"/>
  <c r="U211"/>
  <c r="F219"/>
  <c r="G219"/>
  <c r="M219" s="1"/>
  <c r="I219"/>
  <c r="K219"/>
  <c r="O219"/>
  <c r="Q219"/>
  <c r="U219"/>
  <c r="F221"/>
  <c r="G221" s="1"/>
  <c r="M221" s="1"/>
  <c r="I221"/>
  <c r="K221"/>
  <c r="O221"/>
  <c r="Q221"/>
  <c r="U221"/>
  <c r="F229"/>
  <c r="G229"/>
  <c r="M229" s="1"/>
  <c r="I229"/>
  <c r="K229"/>
  <c r="O229"/>
  <c r="Q229"/>
  <c r="U229"/>
  <c r="F231"/>
  <c r="G231" s="1"/>
  <c r="M231" s="1"/>
  <c r="I231"/>
  <c r="K231"/>
  <c r="O231"/>
  <c r="Q231"/>
  <c r="U231"/>
  <c r="F239"/>
  <c r="G239"/>
  <c r="M239" s="1"/>
  <c r="I239"/>
  <c r="K239"/>
  <c r="O239"/>
  <c r="Q239"/>
  <c r="U239"/>
  <c r="F241"/>
  <c r="G241" s="1"/>
  <c r="M241" s="1"/>
  <c r="I241"/>
  <c r="K241"/>
  <c r="O241"/>
  <c r="Q241"/>
  <c r="U241"/>
  <c r="F243"/>
  <c r="G243"/>
  <c r="M243" s="1"/>
  <c r="I243"/>
  <c r="K243"/>
  <c r="O243"/>
  <c r="Q243"/>
  <c r="U243"/>
  <c r="F245"/>
  <c r="G245" s="1"/>
  <c r="M245" s="1"/>
  <c r="I245"/>
  <c r="K245"/>
  <c r="O245"/>
  <c r="Q245"/>
  <c r="U245"/>
  <c r="F247"/>
  <c r="G247"/>
  <c r="M247" s="1"/>
  <c r="I247"/>
  <c r="K247"/>
  <c r="O247"/>
  <c r="Q247"/>
  <c r="U247"/>
  <c r="F249"/>
  <c r="G249" s="1"/>
  <c r="M249" s="1"/>
  <c r="I249"/>
  <c r="K249"/>
  <c r="O249"/>
  <c r="Q249"/>
  <c r="U249"/>
  <c r="F251"/>
  <c r="G251"/>
  <c r="M251" s="1"/>
  <c r="I251"/>
  <c r="K251"/>
  <c r="O251"/>
  <c r="Q251"/>
  <c r="U251"/>
  <c r="F253"/>
  <c r="G253" s="1"/>
  <c r="M253" s="1"/>
  <c r="I253"/>
  <c r="K253"/>
  <c r="O253"/>
  <c r="Q253"/>
  <c r="U253"/>
  <c r="F255"/>
  <c r="G255" s="1"/>
  <c r="I255"/>
  <c r="K255"/>
  <c r="O255"/>
  <c r="Q255"/>
  <c r="U255"/>
  <c r="F256"/>
  <c r="G256" s="1"/>
  <c r="M256" s="1"/>
  <c r="I256"/>
  <c r="K256"/>
  <c r="O256"/>
  <c r="Q256"/>
  <c r="U256"/>
  <c r="F257"/>
  <c r="G257" s="1"/>
  <c r="M257" s="1"/>
  <c r="I257"/>
  <c r="K257"/>
  <c r="O257"/>
  <c r="Q257"/>
  <c r="U257"/>
  <c r="F258"/>
  <c r="G258" s="1"/>
  <c r="M258" s="1"/>
  <c r="I258"/>
  <c r="K258"/>
  <c r="O258"/>
  <c r="Q258"/>
  <c r="U258"/>
  <c r="F260"/>
  <c r="G260" s="1"/>
  <c r="I260"/>
  <c r="K260"/>
  <c r="O260"/>
  <c r="Q260"/>
  <c r="U260"/>
  <c r="F262"/>
  <c r="G262" s="1"/>
  <c r="M262" s="1"/>
  <c r="I262"/>
  <c r="K262"/>
  <c r="O262"/>
  <c r="Q262"/>
  <c r="U262"/>
  <c r="F264"/>
  <c r="G264" s="1"/>
  <c r="M264" s="1"/>
  <c r="I264"/>
  <c r="K264"/>
  <c r="O264"/>
  <c r="Q264"/>
  <c r="U264"/>
  <c r="F266"/>
  <c r="G266" s="1"/>
  <c r="M266" s="1"/>
  <c r="I266"/>
  <c r="K266"/>
  <c r="O266"/>
  <c r="Q266"/>
  <c r="U266"/>
  <c r="F268"/>
  <c r="G268" s="1"/>
  <c r="M268" s="1"/>
  <c r="I268"/>
  <c r="K268"/>
  <c r="O268"/>
  <c r="Q268"/>
  <c r="U268"/>
  <c r="F270"/>
  <c r="G270" s="1"/>
  <c r="M270" s="1"/>
  <c r="I270"/>
  <c r="K270"/>
  <c r="O270"/>
  <c r="Q270"/>
  <c r="U270"/>
  <c r="F272"/>
  <c r="G272" s="1"/>
  <c r="I272"/>
  <c r="K272"/>
  <c r="O272"/>
  <c r="Q272"/>
  <c r="U272"/>
  <c r="F274"/>
  <c r="G274" s="1"/>
  <c r="M274" s="1"/>
  <c r="I274"/>
  <c r="K274"/>
  <c r="O274"/>
  <c r="Q274"/>
  <c r="U274"/>
  <c r="F276"/>
  <c r="G276" s="1"/>
  <c r="M276" s="1"/>
  <c r="I276"/>
  <c r="K276"/>
  <c r="O276"/>
  <c r="Q276"/>
  <c r="U276"/>
  <c r="F278"/>
  <c r="G278" s="1"/>
  <c r="M278" s="1"/>
  <c r="I278"/>
  <c r="K278"/>
  <c r="O278"/>
  <c r="Q278"/>
  <c r="U278"/>
  <c r="F280"/>
  <c r="G280" s="1"/>
  <c r="M280" s="1"/>
  <c r="I280"/>
  <c r="K280"/>
  <c r="O280"/>
  <c r="Q280"/>
  <c r="U280"/>
  <c r="F282"/>
  <c r="G282" s="1"/>
  <c r="I282"/>
  <c r="K282"/>
  <c r="O282"/>
  <c r="Q282"/>
  <c r="U282"/>
  <c r="F283"/>
  <c r="G283" s="1"/>
  <c r="M283" s="1"/>
  <c r="I283"/>
  <c r="K283"/>
  <c r="O283"/>
  <c r="Q283"/>
  <c r="U283"/>
  <c r="F284"/>
  <c r="G284" s="1"/>
  <c r="M284" s="1"/>
  <c r="I284"/>
  <c r="K284"/>
  <c r="O284"/>
  <c r="Q284"/>
  <c r="U284"/>
  <c r="F285"/>
  <c r="G285" s="1"/>
  <c r="M285" s="1"/>
  <c r="I285"/>
  <c r="K285"/>
  <c r="O285"/>
  <c r="Q285"/>
  <c r="U285"/>
  <c r="F286"/>
  <c r="G286" s="1"/>
  <c r="M286" s="1"/>
  <c r="I286"/>
  <c r="K286"/>
  <c r="O286"/>
  <c r="Q286"/>
  <c r="U286"/>
  <c r="F287"/>
  <c r="G287" s="1"/>
  <c r="M287" s="1"/>
  <c r="I287"/>
  <c r="K287"/>
  <c r="O287"/>
  <c r="Q287"/>
  <c r="U287"/>
  <c r="F288"/>
  <c r="G288" s="1"/>
  <c r="M288" s="1"/>
  <c r="I288"/>
  <c r="K288"/>
  <c r="O288"/>
  <c r="Q288"/>
  <c r="U288"/>
  <c r="F290"/>
  <c r="G290" s="1"/>
  <c r="I290"/>
  <c r="K290"/>
  <c r="O290"/>
  <c r="Q290"/>
  <c r="U290"/>
  <c r="F292"/>
  <c r="G292" s="1"/>
  <c r="M292" s="1"/>
  <c r="I292"/>
  <c r="K292"/>
  <c r="O292"/>
  <c r="Q292"/>
  <c r="U292"/>
  <c r="F293"/>
  <c r="G293" s="1"/>
  <c r="M293" s="1"/>
  <c r="I293"/>
  <c r="K293"/>
  <c r="O293"/>
  <c r="Q293"/>
  <c r="U293"/>
  <c r="F294"/>
  <c r="G294" s="1"/>
  <c r="M294" s="1"/>
  <c r="I294"/>
  <c r="K294"/>
  <c r="O294"/>
  <c r="Q294"/>
  <c r="U294"/>
  <c r="F295"/>
  <c r="G295" s="1"/>
  <c r="M295" s="1"/>
  <c r="I295"/>
  <c r="K295"/>
  <c r="O295"/>
  <c r="Q295"/>
  <c r="U295"/>
  <c r="F297"/>
  <c r="G297" s="1"/>
  <c r="M297" s="1"/>
  <c r="I297"/>
  <c r="K297"/>
  <c r="O297"/>
  <c r="Q297"/>
  <c r="U297"/>
  <c r="F298"/>
  <c r="G298" s="1"/>
  <c r="M298" s="1"/>
  <c r="I298"/>
  <c r="K298"/>
  <c r="O298"/>
  <c r="Q298"/>
  <c r="U298"/>
  <c r="F299"/>
  <c r="G299" s="1"/>
  <c r="M299" s="1"/>
  <c r="I299"/>
  <c r="K299"/>
  <c r="O299"/>
  <c r="Q299"/>
  <c r="U299"/>
  <c r="F300"/>
  <c r="G300" s="1"/>
  <c r="M300" s="1"/>
  <c r="I300"/>
  <c r="K300"/>
  <c r="O300"/>
  <c r="Q300"/>
  <c r="U300"/>
  <c r="F302"/>
  <c r="G302" s="1"/>
  <c r="I302"/>
  <c r="K302"/>
  <c r="O302"/>
  <c r="Q302"/>
  <c r="U302"/>
  <c r="F303"/>
  <c r="G303" s="1"/>
  <c r="M303" s="1"/>
  <c r="I303"/>
  <c r="K303"/>
  <c r="O303"/>
  <c r="Q303"/>
  <c r="U303"/>
  <c r="F304"/>
  <c r="G304" s="1"/>
  <c r="M304" s="1"/>
  <c r="I304"/>
  <c r="K304"/>
  <c r="O304"/>
  <c r="Q304"/>
  <c r="U304"/>
  <c r="F305"/>
  <c r="G305" s="1"/>
  <c r="M305" s="1"/>
  <c r="I305"/>
  <c r="K305"/>
  <c r="O305"/>
  <c r="Q305"/>
  <c r="U305"/>
  <c r="F306"/>
  <c r="G306" s="1"/>
  <c r="M306" s="1"/>
  <c r="I306"/>
  <c r="K306"/>
  <c r="O306"/>
  <c r="Q306"/>
  <c r="U306"/>
  <c r="F308"/>
  <c r="G308"/>
  <c r="M308" s="1"/>
  <c r="I308"/>
  <c r="K308"/>
  <c r="O308"/>
  <c r="Q308"/>
  <c r="U308"/>
  <c r="F316"/>
  <c r="G316" s="1"/>
  <c r="I316"/>
  <c r="K316"/>
  <c r="O316"/>
  <c r="Q316"/>
  <c r="U316"/>
  <c r="F319"/>
  <c r="G319"/>
  <c r="M319" s="1"/>
  <c r="I319"/>
  <c r="K319"/>
  <c r="O319"/>
  <c r="Q319"/>
  <c r="U319"/>
  <c r="F320"/>
  <c r="G320" s="1"/>
  <c r="M320" s="1"/>
  <c r="I320"/>
  <c r="K320"/>
  <c r="O320"/>
  <c r="Q320"/>
  <c r="U320"/>
  <c r="F328"/>
  <c r="G328"/>
  <c r="M328" s="1"/>
  <c r="I328"/>
  <c r="K328"/>
  <c r="O328"/>
  <c r="Q328"/>
  <c r="U328"/>
  <c r="F330"/>
  <c r="G330" s="1"/>
  <c r="M330" s="1"/>
  <c r="I330"/>
  <c r="K330"/>
  <c r="O330"/>
  <c r="Q330"/>
  <c r="U330"/>
  <c r="F332"/>
  <c r="G332"/>
  <c r="M332" s="1"/>
  <c r="I332"/>
  <c r="K332"/>
  <c r="O332"/>
  <c r="Q332"/>
  <c r="U332"/>
  <c r="F334"/>
  <c r="G334" s="1"/>
  <c r="M334" s="1"/>
  <c r="I334"/>
  <c r="K334"/>
  <c r="O334"/>
  <c r="Q334"/>
  <c r="U334"/>
  <c r="F336"/>
  <c r="G336"/>
  <c r="M336" s="1"/>
  <c r="I336"/>
  <c r="K336"/>
  <c r="K335" s="1"/>
  <c r="O336"/>
  <c r="Q336"/>
  <c r="Q335" s="1"/>
  <c r="U336"/>
  <c r="F338"/>
  <c r="G338" s="1"/>
  <c r="M338" s="1"/>
  <c r="I338"/>
  <c r="K338"/>
  <c r="O338"/>
  <c r="Q338"/>
  <c r="U338"/>
  <c r="F341"/>
  <c r="G341" s="1"/>
  <c r="I341"/>
  <c r="K341"/>
  <c r="O341"/>
  <c r="Q341"/>
  <c r="U341"/>
  <c r="F347"/>
  <c r="G347" s="1"/>
  <c r="M347" s="1"/>
  <c r="I347"/>
  <c r="K347"/>
  <c r="O347"/>
  <c r="Q347"/>
  <c r="U347"/>
  <c r="F348"/>
  <c r="G348" s="1"/>
  <c r="M348" s="1"/>
  <c r="I348"/>
  <c r="K348"/>
  <c r="O348"/>
  <c r="Q348"/>
  <c r="U348"/>
  <c r="F350"/>
  <c r="G350" s="1"/>
  <c r="M350" s="1"/>
  <c r="I350"/>
  <c r="K350"/>
  <c r="O350"/>
  <c r="Q350"/>
  <c r="U350"/>
  <c r="F352"/>
  <c r="G352" s="1"/>
  <c r="M352" s="1"/>
  <c r="I352"/>
  <c r="K352"/>
  <c r="O352"/>
  <c r="Q352"/>
  <c r="U352"/>
  <c r="F354"/>
  <c r="G354" s="1"/>
  <c r="I354"/>
  <c r="K354"/>
  <c r="O354"/>
  <c r="Q354"/>
  <c r="U354"/>
  <c r="F362"/>
  <c r="G362" s="1"/>
  <c r="M362" s="1"/>
  <c r="I362"/>
  <c r="K362"/>
  <c r="O362"/>
  <c r="Q362"/>
  <c r="U362"/>
  <c r="F375"/>
  <c r="G375" s="1"/>
  <c r="M375" s="1"/>
  <c r="I375"/>
  <c r="K375"/>
  <c r="O375"/>
  <c r="Q375"/>
  <c r="U375"/>
  <c r="F377"/>
  <c r="G377"/>
  <c r="G376" s="1"/>
  <c r="I70" i="1" s="1"/>
  <c r="I377" i="12"/>
  <c r="K377"/>
  <c r="O377"/>
  <c r="O376" s="1"/>
  <c r="Q377"/>
  <c r="U377"/>
  <c r="F378"/>
  <c r="G378"/>
  <c r="M378" s="1"/>
  <c r="I378"/>
  <c r="K378"/>
  <c r="O378"/>
  <c r="Q378"/>
  <c r="U378"/>
  <c r="F380"/>
  <c r="G380" s="1"/>
  <c r="I380"/>
  <c r="I379" s="1"/>
  <c r="K380"/>
  <c r="K379" s="1"/>
  <c r="O380"/>
  <c r="O379" s="1"/>
  <c r="Q380"/>
  <c r="Q379" s="1"/>
  <c r="U380"/>
  <c r="U379" s="1"/>
  <c r="I20" i="1"/>
  <c r="I18"/>
  <c r="G27"/>
  <c r="J28"/>
  <c r="J26"/>
  <c r="G38"/>
  <c r="F38"/>
  <c r="H32"/>
  <c r="J23"/>
  <c r="J24"/>
  <c r="J25"/>
  <c r="J27"/>
  <c r="E24"/>
  <c r="E26"/>
  <c r="G271" i="12" l="1"/>
  <c r="I62" i="1" s="1"/>
  <c r="M272" i="12"/>
  <c r="M271" s="1"/>
  <c r="G259"/>
  <c r="I61" i="1" s="1"/>
  <c r="M260" i="12"/>
  <c r="M259" s="1"/>
  <c r="M316"/>
  <c r="G307"/>
  <c r="I66" i="1" s="1"/>
  <c r="G95" i="12"/>
  <c r="I54" i="1" s="1"/>
  <c r="M96" i="12"/>
  <c r="M95" s="1"/>
  <c r="G174"/>
  <c r="I57" i="1" s="1"/>
  <c r="AD382" i="12"/>
  <c r="G39" i="1" s="1"/>
  <c r="H39" s="1"/>
  <c r="U376" i="12"/>
  <c r="U353"/>
  <c r="I353"/>
  <c r="U340"/>
  <c r="I340"/>
  <c r="Q307"/>
  <c r="K307"/>
  <c r="Q301"/>
  <c r="Q289"/>
  <c r="K289"/>
  <c r="Q281"/>
  <c r="K281"/>
  <c r="Q271"/>
  <c r="I271"/>
  <c r="Q259"/>
  <c r="I259"/>
  <c r="U254"/>
  <c r="O254"/>
  <c r="I254"/>
  <c r="U210"/>
  <c r="O210"/>
  <c r="I210"/>
  <c r="Q204"/>
  <c r="K204"/>
  <c r="G204"/>
  <c r="I58" i="1" s="1"/>
  <c r="U174" i="12"/>
  <c r="O174"/>
  <c r="I174"/>
  <c r="Q135"/>
  <c r="K135"/>
  <c r="Q95"/>
  <c r="I95"/>
  <c r="Q78"/>
  <c r="K78"/>
  <c r="Q62"/>
  <c r="K62"/>
  <c r="G62"/>
  <c r="I50" i="1" s="1"/>
  <c r="Q38" i="12"/>
  <c r="K38"/>
  <c r="G38"/>
  <c r="I49" i="1" s="1"/>
  <c r="Q8" i="12"/>
  <c r="K8"/>
  <c r="K376"/>
  <c r="O353"/>
  <c r="O340"/>
  <c r="M335"/>
  <c r="K301"/>
  <c r="Q376"/>
  <c r="M377"/>
  <c r="M376" s="1"/>
  <c r="I376"/>
  <c r="Q353"/>
  <c r="K353"/>
  <c r="Q340"/>
  <c r="K340"/>
  <c r="U335"/>
  <c r="O335"/>
  <c r="I335"/>
  <c r="U307"/>
  <c r="O307"/>
  <c r="I307"/>
  <c r="U301"/>
  <c r="O301"/>
  <c r="I301"/>
  <c r="U289"/>
  <c r="O289"/>
  <c r="I289"/>
  <c r="U281"/>
  <c r="O281"/>
  <c r="I281"/>
  <c r="U271"/>
  <c r="O271"/>
  <c r="K271"/>
  <c r="U259"/>
  <c r="O259"/>
  <c r="K259"/>
  <c r="Q254"/>
  <c r="K254"/>
  <c r="Q210"/>
  <c r="K210"/>
  <c r="U204"/>
  <c r="O204"/>
  <c r="I204"/>
  <c r="Q174"/>
  <c r="K174"/>
  <c r="U135"/>
  <c r="O135"/>
  <c r="I135"/>
  <c r="U95"/>
  <c r="O95"/>
  <c r="K95"/>
  <c r="U78"/>
  <c r="O78"/>
  <c r="I78"/>
  <c r="U62"/>
  <c r="O62"/>
  <c r="I62"/>
  <c r="U38"/>
  <c r="O38"/>
  <c r="I38"/>
  <c r="U8"/>
  <c r="O8"/>
  <c r="I8"/>
  <c r="I39" i="1"/>
  <c r="I40" s="1"/>
  <c r="J39" s="1"/>
  <c r="J40" s="1"/>
  <c r="H40"/>
  <c r="G40"/>
  <c r="G25" s="1"/>
  <c r="G26" s="1"/>
  <c r="G23"/>
  <c r="G172" i="12"/>
  <c r="I56" i="1" s="1"/>
  <c r="M173" i="12"/>
  <c r="M172" s="1"/>
  <c r="M136"/>
  <c r="M135" s="1"/>
  <c r="G135"/>
  <c r="I55" i="1" s="1"/>
  <c r="M9" i="12"/>
  <c r="M8" s="1"/>
  <c r="G8"/>
  <c r="M78"/>
  <c r="M380"/>
  <c r="M379" s="1"/>
  <c r="G379"/>
  <c r="I71" i="1" s="1"/>
  <c r="I19" s="1"/>
  <c r="M255" i="12"/>
  <c r="M254" s="1"/>
  <c r="G254"/>
  <c r="I60" i="1" s="1"/>
  <c r="I17" s="1"/>
  <c r="M91" i="12"/>
  <c r="M90" s="1"/>
  <c r="G90"/>
  <c r="I52" i="1" s="1"/>
  <c r="G340" i="12"/>
  <c r="I68" i="1" s="1"/>
  <c r="M341" i="12"/>
  <c r="M340" s="1"/>
  <c r="G301"/>
  <c r="I65" i="1" s="1"/>
  <c r="M302" i="12"/>
  <c r="M301" s="1"/>
  <c r="M282"/>
  <c r="M281" s="1"/>
  <c r="G281"/>
  <c r="I63" i="1" s="1"/>
  <c r="M307" i="12"/>
  <c r="G289"/>
  <c r="I64" i="1" s="1"/>
  <c r="M290" i="12"/>
  <c r="M289" s="1"/>
  <c r="G353"/>
  <c r="I69" i="1" s="1"/>
  <c r="M354" i="12"/>
  <c r="M353" s="1"/>
  <c r="M211"/>
  <c r="M210" s="1"/>
  <c r="M205"/>
  <c r="M204" s="1"/>
  <c r="M63"/>
  <c r="M62" s="1"/>
  <c r="M175"/>
  <c r="M174" s="1"/>
  <c r="M39"/>
  <c r="M38" s="1"/>
  <c r="G93"/>
  <c r="I53" i="1" s="1"/>
  <c r="M37" i="12"/>
  <c r="M36" s="1"/>
  <c r="G335"/>
  <c r="I67" i="1" s="1"/>
  <c r="G78" i="12"/>
  <c r="I51" i="1" s="1"/>
  <c r="G382" i="12" l="1"/>
  <c r="I47" i="1"/>
  <c r="G28"/>
  <c r="G24"/>
  <c r="G29" s="1"/>
  <c r="I16" l="1"/>
  <c r="I21" s="1"/>
  <c r="I7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<sst xmlns="http://schemas.openxmlformats.org/spreadsheetml/2006/main" count="1299" uniqueCount="595">
  <si>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</si>
  <si>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</si>
  <si>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</si>
  <si>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</si>
  <si>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</si>
  <si>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</si>
  <si>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</si>
  <si>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</si>
  <si>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</si>
  <si>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</si>
  <si>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</si>
  <si>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</si>
  <si>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</si>
  <si>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</si>
  <si>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</si>
  <si>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</si>
  <si>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</si>
  <si>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</si>
  <si>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</si>
  <si>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</si>
  <si>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</si>
  <si>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</si>
  <si>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</si>
  <si>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</si>
  <si>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</si>
  <si>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</si>
  <si>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</si>
  <si>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</si>
  <si>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</si>
  <si>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</si>
  <si>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</si>
  <si>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</si>
  <si>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</si>
  <si>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</si>
  <si>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</si>
  <si>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</si>
  <si>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</si>
  <si>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</si>
  <si>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</si>
  <si>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</si>
  <si>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</si>
  <si>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</si>
  <si>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</si>
  <si>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Parcela č.64/2, k.ú. Holubice</t>
  </si>
  <si>
    <t>Rozpočet:</t>
  </si>
  <si>
    <t>Misto</t>
  </si>
  <si>
    <t>Zvýšení kapacity stávající ZŠ Holubice – parc.čís.64/2-prováděcí</t>
  </si>
  <si>
    <t>Obec Holubice</t>
  </si>
  <si>
    <t xml:space="preserve"> Holubice 61</t>
  </si>
  <si>
    <t>Holubice</t>
  </si>
  <si>
    <t>683 51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</si>
  <si>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</si>
  <si>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</si>
  <si>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</si>
  <si>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</si>
  <si>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</si>
  <si>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</si>
  <si>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</si>
  <si>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</si>
  <si>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</si>
  <si>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</si>
  <si>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</si>
  <si>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</si>
  <si>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</si>
  <si>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</si>
  <si>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</si>
  <si>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</si>
  <si>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</si>
  <si>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</si>
  <si>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</si>
  <si>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</si>
  <si>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</si>
  <si>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</si>
  <si>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</si>
  <si>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</si>
  <si>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</si>
  <si>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</si>
  <si>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</si>
  <si>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</si>
  <si>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</si>
  <si>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</si>
  <si>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</si>
  <si>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</si>
  <si>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</si>
  <si>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762</t>
  </si>
  <si>
    <t>Konstrukce tesařské</t>
  </si>
  <si>
    <t>765</t>
  </si>
  <si>
    <t>Krytiny tvrdé</t>
  </si>
  <si>
    <t>766</t>
  </si>
  <si>
    <t>Konstrukce truhlářské</t>
  </si>
  <si>
    <t>767</t>
  </si>
  <si>
    <t>Konstrukce zámečnické</t>
  </si>
  <si>
    <t>769</t>
  </si>
  <si>
    <t>Otvorove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</si>
  <si>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</si>
  <si>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</si>
  <si>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</si>
  <si>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</si>
  <si>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</si>
  <si>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</si>
  <si>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</si>
  <si>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</si>
  <si>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790</t>
  </si>
  <si>
    <t>Vnitřní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</si>
  <si>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</si>
  <si>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</si>
  <si>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</si>
  <si>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</si>
  <si>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</si>
  <si>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</si>
  <si>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</si>
  <si>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</si>
  <si>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</si>
  <si>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</si>
  <si>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</si>
  <si>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</si>
  <si>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</si>
  <si>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</si>
  <si>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</si>
  <si>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</si>
  <si>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</si>
  <si>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</si>
  <si>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</si>
  <si>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</si>
  <si>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</si>
  <si>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</si>
  <si>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</si>
  <si>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</si>
  <si>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</si>
  <si>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</si>
  <si>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</si>
  <si>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</si>
  <si>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</si>
  <si>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139711101RT3</t>
  </si>
  <si>
    <t>Vykopávka v uzavřených prostorách v hor.1-4, hornina 3-ZTI</t>
  </si>
  <si>
    <t>m3</t>
  </si>
  <si>
    <t>POL1_0</t>
  </si>
  <si>
    <t>1.53,1.54,1.55,1.56,1.57,1.58,1.2:</t>
  </si>
  <si>
    <t>VV</t>
  </si>
  <si>
    <t>ZT4:0,3*1,55*0,9</t>
  </si>
  <si>
    <t>ZT5:0,3*1*0,9</t>
  </si>
  <si>
    <t>ZT6:0,3*0,75*0,9</t>
  </si>
  <si>
    <t>ZT7:0,3*1,5*0,9</t>
  </si>
  <si>
    <t>ZT8:0,3*2*0,9</t>
  </si>
  <si>
    <t>ZT9:0,3*2,4*0,9</t>
  </si>
  <si>
    <t>175100020RAD</t>
  </si>
  <si>
    <t>Obsyp potrubí štěrkopískem, dovoz štěrkopísku ze vzdálenosti 15km</t>
  </si>
  <si>
    <t>POL2_0</t>
  </si>
  <si>
    <t>ZT4:0,3*1,55*0,3</t>
  </si>
  <si>
    <t>ZT5:0,3*1*0,3</t>
  </si>
  <si>
    <t>ZT6:0,3*0,75*0,3</t>
  </si>
  <si>
    <t>ZT7:0,3*1,5*0,3</t>
  </si>
  <si>
    <t>ZT8:0,3*2*0,3</t>
  </si>
  <si>
    <t>ZT9:0,3*2,4*0,3</t>
  </si>
  <si>
    <t>174101102R00</t>
  </si>
  <si>
    <t>Zásyp ruční se zhutněním</t>
  </si>
  <si>
    <t>2,484-0,828</t>
  </si>
  <si>
    <t>162201203R00</t>
  </si>
  <si>
    <t>Vodorovné přemíst.výkopku, kolečko hor.1-4, do 10m</t>
  </si>
  <si>
    <t>162201210R00</t>
  </si>
  <si>
    <t>Příplatek za dalš.10 m, kolečko, výkop. z hor.1- 4</t>
  </si>
  <si>
    <t>0,828*9</t>
  </si>
  <si>
    <t>167101201R00</t>
  </si>
  <si>
    <t>Nakládání výkopku z hor. 1 ÷ 4 - ručně</t>
  </si>
  <si>
    <t>162701105R00</t>
  </si>
  <si>
    <t>Vodorovné přemístění výkopku z hor.1-4 do 10000 m</t>
  </si>
  <si>
    <t>162701109R00</t>
  </si>
  <si>
    <t>Příplatek k vod. přemístění hor.1-4 za další 1 km</t>
  </si>
  <si>
    <t>0,828*10</t>
  </si>
  <si>
    <t>171201201R00</t>
  </si>
  <si>
    <t>Uložení sypaniny na skl.</t>
  </si>
  <si>
    <t>199000002R00</t>
  </si>
  <si>
    <t>Poplatek za skládku horniny 1- 4, č. dle katal. odpadů 17 05 04</t>
  </si>
  <si>
    <t>274354022R00</t>
  </si>
  <si>
    <t>Bednění prostupu základem do 0,02 m2, dl. 0,5 m</t>
  </si>
  <si>
    <t>kus</t>
  </si>
  <si>
    <t>311238144R00</t>
  </si>
  <si>
    <t>Zdivo keramické 30 broušené  P10, tl. 300 mm</t>
  </si>
  <si>
    <t>m2</t>
  </si>
  <si>
    <t>5*2,5+5*2,5+1*2,3</t>
  </si>
  <si>
    <t>342248141R00</t>
  </si>
  <si>
    <t>Příčky keramické 11,5 broušené, tl. 115 mm</t>
  </si>
  <si>
    <t>(2,4+0,6)*3,25</t>
  </si>
  <si>
    <t>342248171R00</t>
  </si>
  <si>
    <t>Příčky keramické 11,5 AKU broušené, tl. 115 mm</t>
  </si>
  <si>
    <t>(1,65+2,2+5,75+0,5+1,25)*3,25-0,9*2*2</t>
  </si>
  <si>
    <t>342248140R00</t>
  </si>
  <si>
    <t>Příčky keramické 8 broušené i, tl. 80 mm</t>
  </si>
  <si>
    <t>(1,1+3,8+1,8*2)*3,25-0,8*2</t>
  </si>
  <si>
    <t>342948111R00</t>
  </si>
  <si>
    <t>Ukotvení příček k cihelné konstrukci kotvami na hmoždinky</t>
  </si>
  <si>
    <t>m</t>
  </si>
  <si>
    <t>16*3,25</t>
  </si>
  <si>
    <t>342668111R00</t>
  </si>
  <si>
    <t>Těsnění styku příčky se stáv. konstrukcí PU pěnou</t>
  </si>
  <si>
    <t>příčka 150:1,65+2,2+5,75+0,5+1,25+2,4+0,6</t>
  </si>
  <si>
    <t>příčka 100:1,1+3,8+1,8*2</t>
  </si>
  <si>
    <t>302R</t>
  </si>
  <si>
    <t>Přepážka mezi pisoáry</t>
  </si>
  <si>
    <t>ks</t>
  </si>
  <si>
    <t>342264051RT1</t>
  </si>
  <si>
    <t>Podhled sádrokartonový na zavěšenou ocel. konstr., desky standard tl. 12,5 mm, bez izolace</t>
  </si>
  <si>
    <t>světlovody:5*0,85+2,95*0,85-0,275*0,275*pi*8</t>
  </si>
  <si>
    <t>346244381RT2</t>
  </si>
  <si>
    <t>Plentování ocelových nosníků výšky do 20 cm, s použitím suché maltové směsi</t>
  </si>
  <si>
    <t>1,8*0,7+1,4*0,4*2</t>
  </si>
  <si>
    <t>319201311R00</t>
  </si>
  <si>
    <t>Vyrovnání povrchu zdiva maltou tl.do 3 cm</t>
  </si>
  <si>
    <t>342264051RT2</t>
  </si>
  <si>
    <t>Podhled sádrokartonový na zavěšenou ocel. konstr., desky protipožární tl. 12,5 mm, bez izolace</t>
  </si>
  <si>
    <t>svělík:(1,3*5,2+1,3*5,2)</t>
  </si>
  <si>
    <t>342267112RXX</t>
  </si>
  <si>
    <t>Kastlík z SDK - zakrytí potrubí ZTI, desky standard tl. 12,5 mm</t>
  </si>
  <si>
    <t>místnosti 1.60,1.61:6,75</t>
  </si>
  <si>
    <t>612421637R00</t>
  </si>
  <si>
    <t>Omítka vnitřní zdiva, MVC, štuková</t>
  </si>
  <si>
    <t>plochy:193</t>
  </si>
  <si>
    <t>odpočet hrubé:-16,9805</t>
  </si>
  <si>
    <t>612421615R00</t>
  </si>
  <si>
    <t>Omítka vnitřní zdiva, MVC, hrubá zatřená</t>
  </si>
  <si>
    <t>(1,085+0,835*2+2,4*2)*2,1-0,8*2+1,81*1,5</t>
  </si>
  <si>
    <t>612473186R00</t>
  </si>
  <si>
    <t>Příplatek za zabudované rohovníky, stěny</t>
  </si>
  <si>
    <t>3,25*2</t>
  </si>
  <si>
    <t>612403399RT2</t>
  </si>
  <si>
    <t>Hrubá výplň rýh ve stěnách maltou, s použitím suché maltové směsi</t>
  </si>
  <si>
    <t>612421331RT2</t>
  </si>
  <si>
    <t>Oprava vápen.omítek stěn do 30 % pl. - štukových, s použitím suché maltové směsi</t>
  </si>
  <si>
    <t>611421431RT2</t>
  </si>
  <si>
    <t>Oprava váp.omítek stropů do 50% plochy - štukových, s použitím suché maltové směsi</t>
  </si>
  <si>
    <t>kolem světlíků:(5,2*4+1,3*4)*0,5</t>
  </si>
  <si>
    <t>610991111R00</t>
  </si>
  <si>
    <t>Zakrývání výplní vnitřních otvorů</t>
  </si>
  <si>
    <t>13,9076*2</t>
  </si>
  <si>
    <t>612100020RA0</t>
  </si>
  <si>
    <t>Začištění omítek kolem oken a dveří</t>
  </si>
  <si>
    <t>2,7*3*2+2,8*5*2+2,9*3*2+5,94*2*2+6,55*2+2,5*8+5*4+4,1*2+25+16*3</t>
  </si>
  <si>
    <t>631312621RM1</t>
  </si>
  <si>
    <t>Mazanina betonová tl. 5 - 8 cm C 20/25, z betonu prostého</t>
  </si>
  <si>
    <t>1.53,1.54,1.55,1.56,1.57,1.58:(9,54+1,62+5,16+4,88+3,3+13,62)*0,05</t>
  </si>
  <si>
    <t>631315621R00</t>
  </si>
  <si>
    <t>Mazanina betonová tl. 12 - 24 cm C 20/25</t>
  </si>
  <si>
    <t>1.53,1.54,1.55,1.56,1.57,1.58:(9,54+1,62+5,16+4,88+3,3+13,62)*0,15*2</t>
  </si>
  <si>
    <t>1.2,1.7:(1,24+7,53)*0,15*2</t>
  </si>
  <si>
    <t>631361921RT5</t>
  </si>
  <si>
    <t>Výztuž mazanin svařovanou sítí, KH 20, drát d 6,0 mm, oko 150 x 150 mm</t>
  </si>
  <si>
    <t>t</t>
  </si>
  <si>
    <t>1.53,1.54,1.55,1.56,1.57,1.58:(9,54+1,62+5,16+4,88+3,3+13,62)*1,33*0,00303</t>
  </si>
  <si>
    <t>1.53,1.54,1.55,1.56,1.57,1.58:(9,54+1,62+5,16+4,88+3,3+13,62)*2*1,33*0,00303</t>
  </si>
  <si>
    <t>1.2,1.7:(1,24+7,53)*1,33*0,00303</t>
  </si>
  <si>
    <t>631311121R00</t>
  </si>
  <si>
    <t>Doplnění mazanin betonem do 1 m2, do tl. 8 cm</t>
  </si>
  <si>
    <t>4*0,3*0,08+2,1*0,08</t>
  </si>
  <si>
    <t>941955001R00</t>
  </si>
  <si>
    <t>Lešení lehké pomocné, výška podlahy do 1,2 m</t>
  </si>
  <si>
    <t>13+4,85+13,52</t>
  </si>
  <si>
    <t>952901111R00</t>
  </si>
  <si>
    <t>Vyčištění budov o výšce podlaží do 4 m</t>
  </si>
  <si>
    <t>962031124R00</t>
  </si>
  <si>
    <t>Bourání příček z cihel pálených děrovan. tl.115 mm</t>
  </si>
  <si>
    <t>(0,75+1,17+0,7+1,81+1,1)*3,25</t>
  </si>
  <si>
    <t>962031123R00</t>
  </si>
  <si>
    <t>Bourání příček z cihel pálených děrovan. tl. 80 mm</t>
  </si>
  <si>
    <t>(0,75*5+0,803*5+1+1+3,8+0,9)*3,25-0,7*2*2</t>
  </si>
  <si>
    <t>962032231R00</t>
  </si>
  <si>
    <t>Bourání zdiva z cihel pálených na MVC</t>
  </si>
  <si>
    <t>parapety v místě bouraných oken:1,05*1,03*0,2+1,05*1,03*0,2+0,9*1,1*0,3</t>
  </si>
  <si>
    <t>průchod mezi 1.59 a 1.61:1,4*2,2*0,3</t>
  </si>
  <si>
    <t>968083003R00</t>
  </si>
  <si>
    <t>Vybourání plastových oken do 4 m2</t>
  </si>
  <si>
    <t>mezi 1.12,1.13 a 1.64:1,94*1,35+1,94*2,27</t>
  </si>
  <si>
    <t>mezi 1.58 a 1.60:2,55*1,2</t>
  </si>
  <si>
    <t>968061125R00</t>
  </si>
  <si>
    <t>Vyvěšení dřevěných a plastových dveřních křídel pl. do 2 m2</t>
  </si>
  <si>
    <t>6</t>
  </si>
  <si>
    <t>968072455R00</t>
  </si>
  <si>
    <t>Vybourání kovových dveřních zárubní pl. do 2 m2</t>
  </si>
  <si>
    <t>0,7*2*2+0,8*2*2+0,9*2*2</t>
  </si>
  <si>
    <t>965042141RT1</t>
  </si>
  <si>
    <t>Bourání mazanin betonových tl. 10 cm, nad 4 m2, ručně tl. mazaniny 5 - 8 cm</t>
  </si>
  <si>
    <t>ZT4:0,3*1,55*0,05</t>
  </si>
  <si>
    <t>ZT5:0,3*1*0,05</t>
  </si>
  <si>
    <t>ZT6:0,3*0,75*0,05</t>
  </si>
  <si>
    <t>ZT7:0,3*1,5*0,05</t>
  </si>
  <si>
    <t>ZT8:0,3*2*0,05</t>
  </si>
  <si>
    <t>ZT9:0,3*2,4*0,05</t>
  </si>
  <si>
    <t>965042241RT2</t>
  </si>
  <si>
    <t>Bourání mazanin betonových tl. nad 10 cm, nad 4 m2, ručně tl. mazaniny 15 - 20 cm</t>
  </si>
  <si>
    <t>ZT4:0,3*1,55*0,15</t>
  </si>
  <si>
    <t>ZT5:0,3*1*0,15</t>
  </si>
  <si>
    <t>ZT6:0,3*0,75*0,15</t>
  </si>
  <si>
    <t>ZT7:0,3*1,5*0,15</t>
  </si>
  <si>
    <t>ZT8:0,3*2*0,15</t>
  </si>
  <si>
    <t>ZT9:0,3*2,4*0,15</t>
  </si>
  <si>
    <t>965049112RT2</t>
  </si>
  <si>
    <t>Příplatek, bourání mazanin se svař.síťí nad 10 cm, oboustranná výztuž svařovanou sítí</t>
  </si>
  <si>
    <t>0,414+0,138</t>
  </si>
  <si>
    <t>965081713RT1</t>
  </si>
  <si>
    <t>Bourání dlažeb keramických tl.10 mm, nad 1 m2, ručně, dlaždice keramické</t>
  </si>
  <si>
    <t>1.53,1.54,1.55,1.56,1.57,1.58:9,54+1,62+5,16+4,88+3,3+13,62</t>
  </si>
  <si>
    <t>1.2,1.7:1,24+7,53</t>
  </si>
  <si>
    <t>963013530RXX</t>
  </si>
  <si>
    <t>Bourání stropů -desky Polsid s omítkou vč. roštu</t>
  </si>
  <si>
    <t>svělík:(1,3*5,2+1,3*5,2)*0,165</t>
  </si>
  <si>
    <t>963016111R00</t>
  </si>
  <si>
    <t>Demontáž podhledu SDK, kovová kce., 1xoplášť.12,5 mm</t>
  </si>
  <si>
    <t>světlovody:5*0,85+2,95*0,85</t>
  </si>
  <si>
    <t>978059531R00</t>
  </si>
  <si>
    <t>Odsekání vnitřních obkladů stěn nad 2 m2</t>
  </si>
  <si>
    <t>bourané příčky:(0,75+1,17+0,7+1,81+1,1)*2+(0,733*5+0,803*5+1+1+3,8)*2</t>
  </si>
  <si>
    <t>stávající stěny:(2,35+1,75*2+1,808+1,4+3,6+2,3+3,6+5,2*2+1,714*2+3,8+1+4,5)*1,5+(1,9+4,37+1*2+2,8+2)*1,5-0,8*1,5-1,35*1,1-1*1,5-0,8*1,5+0,9*4*2</t>
  </si>
  <si>
    <t>979082111R00</t>
  </si>
  <si>
    <t>Vnitrostaveništní doprava suti do 10 m</t>
  </si>
  <si>
    <t>0,599+0,108+0,157+24,8821+0,708+0,403+3,8719</t>
  </si>
  <si>
    <t>979082121R00</t>
  </si>
  <si>
    <t>Příplatek k vnitrost. dopravě suti za dalších 5 m</t>
  </si>
  <si>
    <t>30,729*18</t>
  </si>
  <si>
    <t>979087213R00</t>
  </si>
  <si>
    <t>Nakládání vybour.hmot na dop.prostředky</t>
  </si>
  <si>
    <t>979081111R00</t>
  </si>
  <si>
    <t>Odvoz suti a vybour. hmot na skládku do 1 km</t>
  </si>
  <si>
    <t>979081121R00</t>
  </si>
  <si>
    <t>Příplatek k odvozu za každý další 1 km</t>
  </si>
  <si>
    <t>30,729*15</t>
  </si>
  <si>
    <t>979093111R00</t>
  </si>
  <si>
    <t>Uložení suti na skládku bez zhutnění</t>
  </si>
  <si>
    <t>979990111R00</t>
  </si>
  <si>
    <t>Poplatek za uložení suti - stavební keramika, skupina odpadu 170103</t>
  </si>
  <si>
    <t>979990121R00</t>
  </si>
  <si>
    <t>Poplatek za uložení suti - asfaltové pásy, skupina odpadu 170302</t>
  </si>
  <si>
    <t>0,02688+0,08112</t>
  </si>
  <si>
    <t>979990146R00</t>
  </si>
  <si>
    <t>Poplatek za uložení lehkých izolačních materiálů - čistý polystyren, minerální a skelná vata</t>
  </si>
  <si>
    <t>979990107R00</t>
  </si>
  <si>
    <t>Poplatek za uložení suti - směs betonu, cihel, dřeva, skupina odpadu 170904</t>
  </si>
  <si>
    <t>20,177+8,293-3,8719+0,141+0,143</t>
  </si>
  <si>
    <t>979990163R00</t>
  </si>
  <si>
    <t>Poplatek za uložení suti - plast + sklo, skupina odpadu 170904</t>
  </si>
  <si>
    <t>979990181R00</t>
  </si>
  <si>
    <t>Poplatek za uložení suti - PVC podlahová krytina, skupina odpadu 200307</t>
  </si>
  <si>
    <t>979990110R00</t>
  </si>
  <si>
    <t>Poplatek za uložení suti - sádrokartonové desky, skupina odpadu 170802</t>
  </si>
  <si>
    <t>SDK+strop Polsid:0,0799+3,792</t>
  </si>
  <si>
    <t>971033431R00</t>
  </si>
  <si>
    <t>Vybourání otv. zeď cihel. pl.0,25 m2, tl.15cm, MVC</t>
  </si>
  <si>
    <t>VZ1:5</t>
  </si>
  <si>
    <t>ZT3:7</t>
  </si>
  <si>
    <t>970031160R00</t>
  </si>
  <si>
    <t>Vrtání jádrové do zdiva cihelného do D 160 mm</t>
  </si>
  <si>
    <t>VZ2,VZ5,VZ6:0,1*2+0,3+0,1*2</t>
  </si>
  <si>
    <t>970031200R00</t>
  </si>
  <si>
    <t>Vrtání jádrové do zdiva cihelného do D 200 mm</t>
  </si>
  <si>
    <t>VZ3:0,15*2</t>
  </si>
  <si>
    <t>970031250R00</t>
  </si>
  <si>
    <t>Vrtání jádrové do zdiva cihelného do D 250 mm</t>
  </si>
  <si>
    <t>VZ4,VZ7:0,45*2+0,45*2</t>
  </si>
  <si>
    <t>971033441R00</t>
  </si>
  <si>
    <t>Vybourání otv. zeď cihel. pl.0,25 m2, tl.30cm, MVC</t>
  </si>
  <si>
    <t>VZ8:1</t>
  </si>
  <si>
    <t>974031144R00</t>
  </si>
  <si>
    <t>Vysekání rýh ve zdi cihelné 7,5 x 15 cm</t>
  </si>
  <si>
    <t>ZT1,ZT2:0,5*2+1*4+2*2+2*4</t>
  </si>
  <si>
    <t>999281145R00</t>
  </si>
  <si>
    <t>Přesun hmot pro opravy a údržbu do v. 6 m, nošením</t>
  </si>
  <si>
    <t>711140102R00</t>
  </si>
  <si>
    <t>Odstranění izolace proti vlhkosti na ploše vodorovné, asfaltové pásy přitavením, 2 vrstvy</t>
  </si>
  <si>
    <t>ZT4:0,3*1,55</t>
  </si>
  <si>
    <t>ZT5:0,3*1</t>
  </si>
  <si>
    <t>ZT6:0,3*0,75</t>
  </si>
  <si>
    <t>ZT7:0,3*1,5</t>
  </si>
  <si>
    <t>ZT8:0,3*2</t>
  </si>
  <si>
    <t>ZT9:0,3*2,4</t>
  </si>
  <si>
    <t>711111001RZ1</t>
  </si>
  <si>
    <t xml:space="preserve">Provedení izolace proti vlhkosti na ploše vodorovné, 1x asfaltovým penetračním nátěrem, včetně dodávky asfaltového penetračního laku </t>
  </si>
  <si>
    <t>711141559RT2</t>
  </si>
  <si>
    <t>Provedení izolace proti vlhkosti na ploše vodorovné, asfaltovými pásy přitavením, 2 vrstvy - pásy ve specifikaci</t>
  </si>
  <si>
    <t>62852265R</t>
  </si>
  <si>
    <t>Pás asfaltový modifikovaný , natavovací, kotvicí</t>
  </si>
  <si>
    <t>POL3_0</t>
  </si>
  <si>
    <t>2,76*2*1,15*1,05</t>
  </si>
  <si>
    <t>711747067R00</t>
  </si>
  <si>
    <t>Opracování prostupů pod objímkou, asfaltový pás natavitelný, D do 300 mm</t>
  </si>
  <si>
    <t>711212000R00</t>
  </si>
  <si>
    <t>Penetrace podkladu pod hydroizolační hmoty, včetně dodávky</t>
  </si>
  <si>
    <t>sprcha 1.6:0,8*0,8+0,8*4*2-0,6*2</t>
  </si>
  <si>
    <t>711212002R00</t>
  </si>
  <si>
    <t>Stěrka hydroizolační, vč. dodávky HI hmoty</t>
  </si>
  <si>
    <t>711212601R00</t>
  </si>
  <si>
    <t>Utěsnění detailů při stěrkových hydroizolacích, těsnicí pás do spoje podlaha - stěna</t>
  </si>
  <si>
    <t>0,8*4-0,6</t>
  </si>
  <si>
    <t>711212611R00</t>
  </si>
  <si>
    <t>Utěsnění detailů při stěrkových hydroizolacích, těsnicí pás do svislých koutů</t>
  </si>
  <si>
    <t>2*4</t>
  </si>
  <si>
    <t>711212602R00</t>
  </si>
  <si>
    <t>Utěsnění detailů při stěrkových hydroizolacích, těsnicí roh vnější, vnitřní do spoje podlaha-stěna</t>
  </si>
  <si>
    <t>998711101R00</t>
  </si>
  <si>
    <t>Přesun hmot pro izolace proti vodě, výšky do 6 m</t>
  </si>
  <si>
    <t>712300831RT1</t>
  </si>
  <si>
    <t>Odstranění povlakové krytiny střech do 10°, 1 vrstva, z ploch jednotlivě do 10 m2</t>
  </si>
  <si>
    <t>712871801RZ4</t>
  </si>
  <si>
    <t>Provedení povlakové krytiny střech, samostatné vytažení povlaku, fólie , položená volně, 1 vrstva - včetně dodávky folie</t>
  </si>
  <si>
    <t>svělík:(1,3*5,2+1,3*5,2)-1*1*4+1*4*4*0,25</t>
  </si>
  <si>
    <t>998712102R00</t>
  </si>
  <si>
    <t>Přesun hmot pro povlakové krytiny, výšky do 12 m</t>
  </si>
  <si>
    <t>713102112R00</t>
  </si>
  <si>
    <t>Odstranění tepelné izolace podlah, volně uložené, z desek EPS, tl.100 - 200 mm</t>
  </si>
  <si>
    <t>713101122R00</t>
  </si>
  <si>
    <t>Odstranění tepelné izolace stropů a podhledů, volně uložené, z desek minerálních, tl. 100 - 200 mm</t>
  </si>
  <si>
    <t>713121121R00</t>
  </si>
  <si>
    <t>Montáž tepelné izolace podlah na sucho, dvouvrstvá</t>
  </si>
  <si>
    <t>28375705R</t>
  </si>
  <si>
    <t>Deska izolační stabilizovaná EPS 150 1000 x 500 mm</t>
  </si>
  <si>
    <t>2,76*0,14*1,05</t>
  </si>
  <si>
    <t>713191100RT9</t>
  </si>
  <si>
    <t>Položení separační fólie, včetně dodávky PE fólie</t>
  </si>
  <si>
    <t>713111111RT2</t>
  </si>
  <si>
    <t>Montáž tepelné izolace stropů vrchem kladené, volně, 2 vrstvy - materiál ve specifikaci</t>
  </si>
  <si>
    <t>svělík:(1,3*5,2+1,3*5,2)-1*1*4</t>
  </si>
  <si>
    <t>631508596R</t>
  </si>
  <si>
    <t>svělík:(1,3*5,2+1,3*5,2)*1,05-1*1*4</t>
  </si>
  <si>
    <t>6315085921R</t>
  </si>
  <si>
    <t>713101223R00</t>
  </si>
  <si>
    <t>Odstranění tepelné izolace stropů a podhledů, kotvené, z desek minerálních, tl. nad 200 mm</t>
  </si>
  <si>
    <t>6315085951R</t>
  </si>
  <si>
    <t>světlovody:(5*0,85+2,95*0,85-0,275*0,275*pi*8)*2*1,05</t>
  </si>
  <si>
    <t>713111221RO6</t>
  </si>
  <si>
    <t>4,85+9,52</t>
  </si>
  <si>
    <t>998713101R00</t>
  </si>
  <si>
    <t>Přesun hmot pro izolace tepelné, výšky do 6 m</t>
  </si>
  <si>
    <t>725110811R00</t>
  </si>
  <si>
    <t>Demontáž klozetů splachovacích</t>
  </si>
  <si>
    <t>soubor</t>
  </si>
  <si>
    <t>725210821R00</t>
  </si>
  <si>
    <t>Demontáž umyvadel bez výtokových armatur</t>
  </si>
  <si>
    <t>725240812R00</t>
  </si>
  <si>
    <t>Demontáž sprchových mís bez výtokových armatur</t>
  </si>
  <si>
    <t>725820801R00</t>
  </si>
  <si>
    <t>Demontáž baterie nástěnné do G 3/4"</t>
  </si>
  <si>
    <t>762342811R00</t>
  </si>
  <si>
    <t>Demontáž laťování střech, rozteč latí do 22 cm</t>
  </si>
  <si>
    <t>762811811R00</t>
  </si>
  <si>
    <t>Demontáž záklopů z hrubých prken tl. do 3,2 cm</t>
  </si>
  <si>
    <t>762341210RT2</t>
  </si>
  <si>
    <t>Montáž bednění střech rovných, prkna hrubá na sraz, včetně dodávky prken tloušťky 24 mm</t>
  </si>
  <si>
    <t>762342206RT4</t>
  </si>
  <si>
    <t>Montáž kontralatí na vruty, s těsnicí páskou, včetně dodávky latí 4/5 cm</t>
  </si>
  <si>
    <t>762342202RT4</t>
  </si>
  <si>
    <t>Montáž laťování střech, vzdálenost latí do 22 cm, včetně dodávky řeziva, latě 4/5 cm</t>
  </si>
  <si>
    <t>998762102R00</t>
  </si>
  <si>
    <t>Přesun hmot pro tesařské konstrukce, výšky do 12 m</t>
  </si>
  <si>
    <t>765312813R00</t>
  </si>
  <si>
    <t>Demontáž krytiny dvoudrážk., na sucho, pro použití, světlovody</t>
  </si>
  <si>
    <t>765319212R00</t>
  </si>
  <si>
    <t>Montáž krytiny drážk.střech jedn.na sucho do 15ks/m2, světlovody</t>
  </si>
  <si>
    <t>765799301R00</t>
  </si>
  <si>
    <t xml:space="preserve">Demontáž podstřešní fólie </t>
  </si>
  <si>
    <t>765901106R00</t>
  </si>
  <si>
    <t>Fólie podstřeš.difuzní</t>
  </si>
  <si>
    <t>998765102R00</t>
  </si>
  <si>
    <t>Přesun hmot pro krytiny tvrdé, výšky do 12 m</t>
  </si>
  <si>
    <t>T/1</t>
  </si>
  <si>
    <t>Vnitřní parapet dřevěný Postforming bílý,lišty, šířka 2x180</t>
  </si>
  <si>
    <t>T/2</t>
  </si>
  <si>
    <t>Dveře vnitřní jednokřídlové otočné 800x1970, CPL ,  kování,zámek,D+M</t>
  </si>
  <si>
    <t>T/3</t>
  </si>
  <si>
    <t>Dveře vnitřní jednokřídlové otočné 900x1970, CPL ,  kování,zámek,D+M</t>
  </si>
  <si>
    <t>T/4</t>
  </si>
  <si>
    <t>D+M střešní latě pro světlovody vč. ochran. nátěru</t>
  </si>
  <si>
    <t>T/5</t>
  </si>
  <si>
    <t>Trám ze stavebního řeziva profilu 100/100, ochranný nátěr, konstrukce výměn světlíků D+M</t>
  </si>
  <si>
    <t>T/6</t>
  </si>
  <si>
    <t>Trám ze stavebního řeziva profilu 100/140, ochran. nátěr, výměny pro světlíky D+M</t>
  </si>
  <si>
    <t>998766101R00</t>
  </si>
  <si>
    <t>Přesun hmot pro truhlářské konstr., výšky do 6 m</t>
  </si>
  <si>
    <t>767662110RXX</t>
  </si>
  <si>
    <t>Demontáž mříží pevných</t>
  </si>
  <si>
    <t>1,35*1,1*7</t>
  </si>
  <si>
    <t>Z/1</t>
  </si>
  <si>
    <t>Ocelová typová zárubeň ,polodrážka, 800x1970, šířka ústí 125mm, vč. nátěru,pravé, D+M</t>
  </si>
  <si>
    <t xml:space="preserve">ks </t>
  </si>
  <si>
    <t>Z/2</t>
  </si>
  <si>
    <t>Ocelová typová zárubeň ,polodrážka, 800x1970, šířka ústí 150mm, vč. nátěru,levé, D+M</t>
  </si>
  <si>
    <t>Z/3</t>
  </si>
  <si>
    <t>Ocelová typová zárubeň ,polodrážka, 900x1970, šířka ústí 150mm, vč. nátěru,pravé a levé, D+M</t>
  </si>
  <si>
    <t>Z/4</t>
  </si>
  <si>
    <t>Ocelový L úhelník 50x50x4 pro zajištění nadpraží, Výroba a montáž kov. atypických konstr. do 10 kg</t>
  </si>
  <si>
    <t>kg</t>
  </si>
  <si>
    <t>2xL50/5-1200x4ks,1500x4ks:18,1+22,62</t>
  </si>
  <si>
    <t>Z/5</t>
  </si>
  <si>
    <t>Ocelová tyč I 140 pro zajištění nadpraží pr., D+M</t>
  </si>
  <si>
    <t>Z/6</t>
  </si>
  <si>
    <t>Světlovod s plochým zasklením s pevným tubusem D+M, integr. lemovávní DN 550mm,tepelně izolovaný 250mm</t>
  </si>
  <si>
    <t>Z/7</t>
  </si>
  <si>
    <t>Ocelový tenkostěnný profil otevřený D+M, L úhelník 80x80x40, spojování výměn</t>
  </si>
  <si>
    <t>998767101R00</t>
  </si>
  <si>
    <t>Přesun hmot pro zámečnické konstr., výšky do 6 m</t>
  </si>
  <si>
    <t>PL/1</t>
  </si>
  <si>
    <t>Sestava jednokř. dveří vchodových otočných,Connex, 900x2020+1500x1200,dvojsklo,kování , zámek,D+M</t>
  </si>
  <si>
    <t>PL/2</t>
  </si>
  <si>
    <t>Sestava jednokř. dveří vchodových otočných,Connex, 900x2250+900x1500,dvojsklo,kov. panik , zámek,D+M</t>
  </si>
  <si>
    <t>PL/3</t>
  </si>
  <si>
    <t>Sestava oddělujících stěn z vysokotl.laminátu,, vč. dveří a všech doplňků, D+M</t>
  </si>
  <si>
    <t>PL/4</t>
  </si>
  <si>
    <t>Sestava oddělujících stěn s dveřmi D+M, z vysokotl. laminátu včetně všech doplňků</t>
  </si>
  <si>
    <t>PL/5</t>
  </si>
  <si>
    <t>Střešní světlík pro ploché střechy 100x100 cm, D+M, čirá kopule , dvojité zasklení Uw=0,8W/m2K,roleta</t>
  </si>
  <si>
    <t>771101210R00</t>
  </si>
  <si>
    <t>Penetrace podkladu pod dlažby</t>
  </si>
  <si>
    <t>1.2:1,24</t>
  </si>
  <si>
    <t>1.7:7,53</t>
  </si>
  <si>
    <t>1.53:9,54</t>
  </si>
  <si>
    <t>1.56:8,64</t>
  </si>
  <si>
    <t>1.57:5,84</t>
  </si>
  <si>
    <t>1.58:8,88</t>
  </si>
  <si>
    <t>1.59 nová část:9,4*1,4+0,5+1,95*1,1</t>
  </si>
  <si>
    <t>771475014R00</t>
  </si>
  <si>
    <t>Obklad soklíků keram.rovných, tmel,výška 10 cm</t>
  </si>
  <si>
    <t>1.58:3,65*2+2,4*2-0,9</t>
  </si>
  <si>
    <t>1.59 nová část:9,4*2+1,4*2+0,5*2-1,1-1,1</t>
  </si>
  <si>
    <t>771479001R00</t>
  </si>
  <si>
    <t>Řezání dlaždic keramických pro soklíky</t>
  </si>
  <si>
    <t>771575113R00</t>
  </si>
  <si>
    <t>Montáž podlah keram.,hladké, tmel, 30x60 cm</t>
  </si>
  <si>
    <t>597642060R</t>
  </si>
  <si>
    <t>Dlažba 300x600x9 mm</t>
  </si>
  <si>
    <t>57,475*1,15+31,6*0,1*1,15</t>
  </si>
  <si>
    <t>771578011R00</t>
  </si>
  <si>
    <t>Spára podlaha - stěna, silikonem</t>
  </si>
  <si>
    <t>31,6+2,6</t>
  </si>
  <si>
    <t>771577114RT1</t>
  </si>
  <si>
    <t>Lišta hliníková přechodová, různá výška dlaždic, profil 55/A, samolepicí, š. 35 mm, v. 8 mm</t>
  </si>
  <si>
    <t>0,7*3+0,8*5+0,9*2</t>
  </si>
  <si>
    <t>998771101R00</t>
  </si>
  <si>
    <t>Přesun hmot pro podlahy z dlaždic, výšky do 6 m</t>
  </si>
  <si>
    <t>776511810RT2</t>
  </si>
  <si>
    <t>Odstranění PVC a koberců lepených bez podložky, z ploch 10 - 20 m2</t>
  </si>
  <si>
    <t>1.60,1.61,1.12,1.13-stávající,:9,4*(1,4+1,5)+7,6*3+1,5*1,5+8,68*3</t>
  </si>
  <si>
    <t>776520010RAB</t>
  </si>
  <si>
    <t>Podlaha povlaková z PVC pásů, soklík,  tl. 2,0 mm</t>
  </si>
  <si>
    <t>1.60,1.61,1.12,1.13-stávající:9,4*1,5+7,6*3+1,5*1,5+8,68*3</t>
  </si>
  <si>
    <t>781101210R00</t>
  </si>
  <si>
    <t>Penetrace podkladu pod obklady</t>
  </si>
  <si>
    <t>1.2,1.4,1.7,1.6:(1,81*2+1+0,94+2,2)*1,5-0,8*1,5+0,8*4*2-0,6*2</t>
  </si>
  <si>
    <t>1.53:(5,2*2+1,714*2)*1,5-0,8*1,5</t>
  </si>
  <si>
    <t>1.56:(3,8*2+2,35*2)*2,1-0,8*2-0,7*2</t>
  </si>
  <si>
    <t>1.57:(3,35*2+2,355*2)*2,1-0,8*2*2</t>
  </si>
  <si>
    <t>1.58:(3,603*2+2,316*2)*1,5-0,9*2-1,*1,5</t>
  </si>
  <si>
    <t>781475120R00</t>
  </si>
  <si>
    <t>Obklad vnitřní stěn keramický, do tmele, 30x60 cm</t>
  </si>
  <si>
    <t>597813740R</t>
  </si>
  <si>
    <t>Obkládačka 30x60 bílá</t>
  </si>
  <si>
    <t>93,23*1,05</t>
  </si>
  <si>
    <t>781497121RS2</t>
  </si>
  <si>
    <t>Lišta hliníková rohová k obkladům , profil RB, pro tloušťku obkladu 8 mm</t>
  </si>
  <si>
    <t>1,5+2,1*3</t>
  </si>
  <si>
    <t>998781101R00</t>
  </si>
  <si>
    <t>Přesun hmot pro obklady keramické, výšky do 6 m</t>
  </si>
  <si>
    <t>784011222RT2</t>
  </si>
  <si>
    <t>Zakrytí podlah, včetně odstranění, včetně papírové lepenky</t>
  </si>
  <si>
    <t>1.60:52,57</t>
  </si>
  <si>
    <t>1.61:64,75</t>
  </si>
  <si>
    <t>1.64:20,69</t>
  </si>
  <si>
    <t>1.12:78,12</t>
  </si>
  <si>
    <t>1.13:62,67</t>
  </si>
  <si>
    <t>784191101R00</t>
  </si>
  <si>
    <t>Penetrace podkladu univerzální  1x</t>
  </si>
  <si>
    <t>1.59,1.60,1.61,1.64:(7*2+9,25*2+9,4*2+1,9*2+1,75*2+11,25*2)*3-0,9*2*5-0,8*2-2,25*1,5*3-1,1*2*2-1,04*2,32-0,9*1,5*2</t>
  </si>
  <si>
    <t>1.58:(3,65*2+2,4*2)*1,5-1*2</t>
  </si>
  <si>
    <t>1.57:(3,35*2+2,4*2)*0,9</t>
  </si>
  <si>
    <t>1.56:(3,8*2+2,35*2)*0,9</t>
  </si>
  <si>
    <t>1.2:(3*2+1,2*2)*1,5-0,7*0,5*2</t>
  </si>
  <si>
    <t>1.4,1.5:(3*2+3,5*2)*3-0,8*2</t>
  </si>
  <si>
    <t>1.6:0,8*4*0,9</t>
  </si>
  <si>
    <t>1.7:(3*2+3,2*2)*1,5-0,8*0,5</t>
  </si>
  <si>
    <t>1.12:(8,688*2+9*2)*3-1,6*2</t>
  </si>
  <si>
    <t>1.13:(8,68*2+7,22*2)*3-1,94*2</t>
  </si>
  <si>
    <t>stropy:332,725</t>
  </si>
  <si>
    <t>opravy:180</t>
  </si>
  <si>
    <t>784195212R00</t>
  </si>
  <si>
    <t>Malba bílá, bez penetrace, 2 x</t>
  </si>
  <si>
    <t>01</t>
  </si>
  <si>
    <t>Hasící přístroj práškový D+M, hasící schopnost celkem 68A/366B</t>
  </si>
  <si>
    <t>02</t>
  </si>
  <si>
    <t>Hasící přístroj sněhový D+M,  hasící schopnost celkem 267B</t>
  </si>
  <si>
    <t xml:space="preserve">Zařízení staveniště </t>
  </si>
  <si>
    <t>kpl</t>
  </si>
  <si>
    <t/>
  </si>
  <si>
    <t>SUM</t>
  </si>
  <si>
    <t>Poznámky uchazeče k zadání</t>
  </si>
  <si>
    <t>POPUZIV</t>
  </si>
  <si>
    <t>END</t>
  </si>
  <si>
    <t>Pás izolační z minerální vlny 8000 x 1200 x 60 mm</t>
  </si>
  <si>
    <t>Pás izolační z minerální vlny 2900 x 1200 x 160 mm</t>
  </si>
  <si>
    <t>Montáž AL - parozábrany, zavěšeného podhledu s přelepením spojů</t>
  </si>
  <si>
    <t>Pás izolační z minerální vlny 2400 x 1200 x 200 mm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</si>
</sst>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25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>
      <c r="A2" s="4"/>
      <c r="B2" s="79" t="s">
        <v>40</v>
      </c>
      <c r="C2" s="80"/>
      <c r="D2" s="245" t="s">
        <v>46</v>
      </c>
      <c r="E2" s="246"/>
      <c r="F2" s="246"/>
      <c r="G2" s="246"/>
      <c r="H2" s="246"/>
      <c r="I2" s="246"/>
      <c r="J2" s="247"/>
      <c r="O2" s="2"/>
    </row>
    <row r="3" spans="1:15" ht="23.25" customHeight="1">
      <c r="A3" s="4"/>
      <c r="B3" s="81" t="s">
        <v>45</v>
      </c>
      <c r="C3" s="82"/>
      <c r="D3" s="208" t="s">
        <v>43</v>
      </c>
      <c r="E3" s="209"/>
      <c r="F3" s="209"/>
      <c r="G3" s="209"/>
      <c r="H3" s="209"/>
      <c r="I3" s="209"/>
      <c r="J3" s="210"/>
    </row>
    <row r="4" spans="1:15" ht="23.25" hidden="1" customHeight="1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/>
      <c r="J6" s="11"/>
    </row>
    <row r="7" spans="1:15" ht="15.75" customHeight="1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40"/>
      <c r="E11" s="240"/>
      <c r="F11" s="240"/>
      <c r="G11" s="240"/>
      <c r="H11" s="27" t="s">
        <v>33</v>
      </c>
      <c r="I11" s="92"/>
      <c r="J11" s="11"/>
    </row>
    <row r="12" spans="1:15" ht="15.75" customHeight="1">
      <c r="A12" s="4"/>
      <c r="B12" s="39"/>
      <c r="C12" s="25"/>
      <c r="D12" s="225"/>
      <c r="E12" s="225"/>
      <c r="F12" s="225"/>
      <c r="G12" s="225"/>
      <c r="H12" s="27" t="s">
        <v>34</v>
      </c>
      <c r="I12" s="92"/>
      <c r="J12" s="11"/>
    </row>
    <row r="13" spans="1:15" ht="15.75" customHeight="1">
      <c r="A13" s="4"/>
      <c r="B13" s="40"/>
      <c r="C13" s="91"/>
      <c r="D13" s="226"/>
      <c r="E13" s="226"/>
      <c r="F13" s="226"/>
      <c r="G13" s="226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248"/>
      <c r="F15" s="248"/>
      <c r="G15" s="221"/>
      <c r="H15" s="221"/>
      <c r="I15" s="221" t="s">
        <v>28</v>
      </c>
      <c r="J15" s="222"/>
    </row>
    <row r="16" spans="1:15" ht="23.25" customHeight="1">
      <c r="A16" s="139" t="s">
        <v>23</v>
      </c>
      <c r="B16" s="140" t="s">
        <v>23</v>
      </c>
      <c r="C16" s="56"/>
      <c r="D16" s="57"/>
      <c r="E16" s="223"/>
      <c r="F16" s="224"/>
      <c r="G16" s="223"/>
      <c r="H16" s="224"/>
      <c r="I16" s="223">
        <f>SUMIF(F47:F71,A16,I47:I71)+SUMIF(F47:F71,"PSU",I47:I71)</f>
        <v>0</v>
      </c>
      <c r="J16" s="237"/>
    </row>
    <row r="17" spans="1:10" ht="23.25" customHeight="1">
      <c r="A17" s="139" t="s">
        <v>24</v>
      </c>
      <c r="B17" s="140" t="s">
        <v>24</v>
      </c>
      <c r="C17" s="56"/>
      <c r="D17" s="57"/>
      <c r="E17" s="223"/>
      <c r="F17" s="224"/>
      <c r="G17" s="223"/>
      <c r="H17" s="224"/>
      <c r="I17" s="223">
        <f>SUMIF(F47:F71,A17,I47:I71)</f>
        <v>0</v>
      </c>
      <c r="J17" s="237"/>
    </row>
    <row r="18" spans="1:10" ht="23.25" customHeight="1">
      <c r="A18" s="139" t="s">
        <v>25</v>
      </c>
      <c r="B18" s="140" t="s">
        <v>25</v>
      </c>
      <c r="C18" s="56"/>
      <c r="D18" s="57"/>
      <c r="E18" s="223"/>
      <c r="F18" s="224"/>
      <c r="G18" s="223"/>
      <c r="H18" s="224"/>
      <c r="I18" s="223">
        <f>SUMIF(F47:F71,A18,I47:I71)</f>
        <v>0</v>
      </c>
      <c r="J18" s="237"/>
    </row>
    <row r="19" spans="1:10" ht="23.25" customHeight="1">
      <c r="A19" s="139" t="s">
        <v>104</v>
      </c>
      <c r="B19" s="140" t="s">
        <v>26</v>
      </c>
      <c r="C19" s="56"/>
      <c r="D19" s="57"/>
      <c r="E19" s="223"/>
      <c r="F19" s="224"/>
      <c r="G19" s="223"/>
      <c r="H19" s="224"/>
      <c r="I19" s="223">
        <f>SUMIF(F47:F71,A19,I47:I71)</f>
        <v>0</v>
      </c>
      <c r="J19" s="237"/>
    </row>
    <row r="20" spans="1:10" ht="23.25" customHeight="1">
      <c r="A20" s="139" t="s">
        <v>105</v>
      </c>
      <c r="B20" s="140" t="s">
        <v>27</v>
      </c>
      <c r="C20" s="56"/>
      <c r="D20" s="57"/>
      <c r="E20" s="223"/>
      <c r="F20" s="224"/>
      <c r="G20" s="223"/>
      <c r="H20" s="224"/>
      <c r="I20" s="223">
        <f>SUMIF(F47:F71,A20,I47:I71)</f>
        <v>0</v>
      </c>
      <c r="J20" s="237"/>
    </row>
    <row r="21" spans="1:10" ht="23.25" customHeight="1">
      <c r="A21" s="4"/>
      <c r="B21" s="72" t="s">
        <v>28</v>
      </c>
      <c r="C21" s="73"/>
      <c r="D21" s="74"/>
      <c r="E21" s="238"/>
      <c r="F21" s="239"/>
      <c r="G21" s="238"/>
      <c r="H21" s="239"/>
      <c r="I21" s="238">
        <f>SUM(I16:J20)</f>
        <v>0</v>
      </c>
      <c r="J21" s="244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35">
        <f>ZakladDPHSniVypocet</f>
        <v>0</v>
      </c>
      <c r="H23" s="236"/>
      <c r="I23" s="236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2">
        <f>ZakladDPHSni*SazbaDPH1/100</f>
        <v>0</v>
      </c>
      <c r="H24" s="243"/>
      <c r="I24" s="243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35">
        <f>ZakladDPHZaklVypocet</f>
        <v>0</v>
      </c>
      <c r="H25" s="236"/>
      <c r="I25" s="236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1">
        <f>ZakladDPHZakl*SazbaDPH2/100</f>
        <v>0</v>
      </c>
      <c r="H26" s="232"/>
      <c r="I26" s="232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1" t="str">
        <f t="shared" si="0"/>
        <v>CZK</v>
      </c>
    </row>
    <row r="28" spans="1:10" ht="27.75" hidden="1" customHeight="1" thickBot="1">
      <c r="A28" s="4"/>
      <c r="B28" s="111" t="s">
        <v>22</v>
      </c>
      <c r="C28" s="112"/>
      <c r="D28" s="112"/>
      <c r="E28" s="113"/>
      <c r="F28" s="114"/>
      <c r="G28" s="220">
        <f>ZakladDPHSniVypocet+ZakladDPHZaklVypocet</f>
        <v>0</v>
      </c>
      <c r="H28" s="220"/>
      <c r="I28" s="220"/>
      <c r="J28" s="115" t="str">
        <f t="shared" si="0"/>
        <v>CZK</v>
      </c>
    </row>
    <row r="29" spans="1:10" ht="27.75" customHeight="1" thickBot="1">
      <c r="A29" s="4"/>
      <c r="B29" s="111" t="s">
        <v>35</v>
      </c>
      <c r="C29" s="116"/>
      <c r="D29" s="116"/>
      <c r="E29" s="116"/>
      <c r="F29" s="116"/>
      <c r="G29" s="234">
        <f>ZakladDPHSni+DPHSni+ZakladDPHZakl+DPHZakl+Zaokrouhleni</f>
        <v>0</v>
      </c>
      <c r="H29" s="234"/>
      <c r="I29" s="234"/>
      <c r="J29" s="117" t="s">
        <v>53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45239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27"/>
      <c r="E34" s="227"/>
      <c r="F34" s="30"/>
      <c r="G34" s="227"/>
      <c r="H34" s="227"/>
      <c r="I34" s="227"/>
      <c r="J34" s="36"/>
    </row>
    <row r="35" spans="1:10" ht="12.75" customHeight="1">
      <c r="A35" s="4"/>
      <c r="B35" s="4"/>
      <c r="C35" s="5"/>
      <c r="D35" s="241" t="s">
        <v>2</v>
      </c>
      <c r="E35" s="241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>
      <c r="A39" s="95">
        <v>1</v>
      </c>
      <c r="B39" s="101" t="s">
        <v>51</v>
      </c>
      <c r="C39" s="211" t="s">
        <v>46</v>
      </c>
      <c r="D39" s="212"/>
      <c r="E39" s="212"/>
      <c r="F39" s="106">
        <f>'Rozpočet Pol'!AC382</f>
        <v>0</v>
      </c>
      <c r="G39" s="107">
        <f>'Rozpočet Pol'!AD382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>
      <c r="A40" s="95"/>
      <c r="B40" s="213" t="s">
        <v>52</v>
      </c>
      <c r="C40" s="214"/>
      <c r="D40" s="214"/>
      <c r="E40" s="21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>
      <c r="B44" s="118" t="s">
        <v>54</v>
      </c>
    </row>
    <row r="46" spans="1:10" ht="25.5" customHeight="1">
      <c r="A46" s="119"/>
      <c r="B46" s="123" t="s">
        <v>16</v>
      </c>
      <c r="C46" s="123" t="s">
        <v>5</v>
      </c>
      <c r="D46" s="124"/>
      <c r="E46" s="124"/>
      <c r="F46" s="127" t="s">
        <v>55</v>
      </c>
      <c r="G46" s="127"/>
      <c r="H46" s="127"/>
      <c r="I46" s="216" t="s">
        <v>28</v>
      </c>
      <c r="J46" s="216"/>
    </row>
    <row r="47" spans="1:10" ht="25.5" customHeight="1">
      <c r="A47" s="120"/>
      <c r="B47" s="128" t="s">
        <v>56</v>
      </c>
      <c r="C47" s="218" t="s">
        <v>57</v>
      </c>
      <c r="D47" s="219"/>
      <c r="E47" s="219"/>
      <c r="F47" s="130" t="s">
        <v>23</v>
      </c>
      <c r="G47" s="131"/>
      <c r="H47" s="131"/>
      <c r="I47" s="217">
        <f>'Rozpočet Pol'!G8</f>
        <v>0</v>
      </c>
      <c r="J47" s="217"/>
    </row>
    <row r="48" spans="1:10" ht="25.5" customHeight="1">
      <c r="A48" s="120"/>
      <c r="B48" s="122" t="s">
        <v>58</v>
      </c>
      <c r="C48" s="203" t="s">
        <v>59</v>
      </c>
      <c r="D48" s="204"/>
      <c r="E48" s="204"/>
      <c r="F48" s="132" t="s">
        <v>23</v>
      </c>
      <c r="G48" s="133"/>
      <c r="H48" s="133"/>
      <c r="I48" s="202">
        <f>'Rozpočet Pol'!G36</f>
        <v>0</v>
      </c>
      <c r="J48" s="202"/>
    </row>
    <row r="49" spans="1:10" ht="25.5" customHeight="1">
      <c r="A49" s="120"/>
      <c r="B49" s="122" t="s">
        <v>60</v>
      </c>
      <c r="C49" s="203" t="s">
        <v>61</v>
      </c>
      <c r="D49" s="204"/>
      <c r="E49" s="204"/>
      <c r="F49" s="132" t="s">
        <v>23</v>
      </c>
      <c r="G49" s="133"/>
      <c r="H49" s="133"/>
      <c r="I49" s="202">
        <f>'Rozpočet Pol'!G38</f>
        <v>0</v>
      </c>
      <c r="J49" s="202"/>
    </row>
    <row r="50" spans="1:10" ht="25.5" customHeight="1">
      <c r="A50" s="120"/>
      <c r="B50" s="122" t="s">
        <v>62</v>
      </c>
      <c r="C50" s="203" t="s">
        <v>63</v>
      </c>
      <c r="D50" s="204"/>
      <c r="E50" s="204"/>
      <c r="F50" s="132" t="s">
        <v>23</v>
      </c>
      <c r="G50" s="133"/>
      <c r="H50" s="133"/>
      <c r="I50" s="202">
        <f>'Rozpočet Pol'!G62</f>
        <v>0</v>
      </c>
      <c r="J50" s="202"/>
    </row>
    <row r="51" spans="1:10" ht="25.5" customHeight="1">
      <c r="A51" s="120"/>
      <c r="B51" s="122" t="s">
        <v>64</v>
      </c>
      <c r="C51" s="203" t="s">
        <v>65</v>
      </c>
      <c r="D51" s="204"/>
      <c r="E51" s="204"/>
      <c r="F51" s="132" t="s">
        <v>23</v>
      </c>
      <c r="G51" s="133"/>
      <c r="H51" s="133"/>
      <c r="I51" s="202">
        <f>'Rozpočet Pol'!G78</f>
        <v>0</v>
      </c>
      <c r="J51" s="202"/>
    </row>
    <row r="52" spans="1:10" ht="25.5" customHeight="1">
      <c r="A52" s="120"/>
      <c r="B52" s="122" t="s">
        <v>66</v>
      </c>
      <c r="C52" s="203" t="s">
        <v>67</v>
      </c>
      <c r="D52" s="204"/>
      <c r="E52" s="204"/>
      <c r="F52" s="132" t="s">
        <v>23</v>
      </c>
      <c r="G52" s="133"/>
      <c r="H52" s="133"/>
      <c r="I52" s="202">
        <f>'Rozpočet Pol'!G90</f>
        <v>0</v>
      </c>
      <c r="J52" s="202"/>
    </row>
    <row r="53" spans="1:10" ht="25.5" customHeight="1">
      <c r="A53" s="120"/>
      <c r="B53" s="122" t="s">
        <v>68</v>
      </c>
      <c r="C53" s="203" t="s">
        <v>69</v>
      </c>
      <c r="D53" s="204"/>
      <c r="E53" s="204"/>
      <c r="F53" s="132" t="s">
        <v>23</v>
      </c>
      <c r="G53" s="133"/>
      <c r="H53" s="133"/>
      <c r="I53" s="202">
        <f>'Rozpočet Pol'!G93</f>
        <v>0</v>
      </c>
      <c r="J53" s="202"/>
    </row>
    <row r="54" spans="1:10" ht="25.5" customHeight="1">
      <c r="A54" s="120"/>
      <c r="B54" s="122" t="s">
        <v>70</v>
      </c>
      <c r="C54" s="203" t="s">
        <v>71</v>
      </c>
      <c r="D54" s="204"/>
      <c r="E54" s="204"/>
      <c r="F54" s="132" t="s">
        <v>23</v>
      </c>
      <c r="G54" s="133"/>
      <c r="H54" s="133"/>
      <c r="I54" s="202">
        <f>'Rozpočet Pol'!G95</f>
        <v>0</v>
      </c>
      <c r="J54" s="202"/>
    </row>
    <row r="55" spans="1:10" ht="25.5" customHeight="1">
      <c r="A55" s="120"/>
      <c r="B55" s="122" t="s">
        <v>72</v>
      </c>
      <c r="C55" s="203" t="s">
        <v>73</v>
      </c>
      <c r="D55" s="204"/>
      <c r="E55" s="204"/>
      <c r="F55" s="132" t="s">
        <v>23</v>
      </c>
      <c r="G55" s="133"/>
      <c r="H55" s="133"/>
      <c r="I55" s="202">
        <f>'Rozpočet Pol'!G135</f>
        <v>0</v>
      </c>
      <c r="J55" s="202"/>
    </row>
    <row r="56" spans="1:10" ht="25.5" customHeight="1">
      <c r="A56" s="120"/>
      <c r="B56" s="122" t="s">
        <v>74</v>
      </c>
      <c r="C56" s="203" t="s">
        <v>75</v>
      </c>
      <c r="D56" s="204"/>
      <c r="E56" s="204"/>
      <c r="F56" s="132" t="s">
        <v>23</v>
      </c>
      <c r="G56" s="133"/>
      <c r="H56" s="133"/>
      <c r="I56" s="202">
        <f>'Rozpočet Pol'!G172</f>
        <v>0</v>
      </c>
      <c r="J56" s="202"/>
    </row>
    <row r="57" spans="1:10" ht="25.5" customHeight="1">
      <c r="A57" s="120"/>
      <c r="B57" s="122" t="s">
        <v>76</v>
      </c>
      <c r="C57" s="203" t="s">
        <v>77</v>
      </c>
      <c r="D57" s="204"/>
      <c r="E57" s="204"/>
      <c r="F57" s="132" t="s">
        <v>24</v>
      </c>
      <c r="G57" s="133"/>
      <c r="H57" s="133"/>
      <c r="I57" s="202">
        <f>'Rozpočet Pol'!G174</f>
        <v>0</v>
      </c>
      <c r="J57" s="202"/>
    </row>
    <row r="58" spans="1:10" ht="25.5" customHeight="1">
      <c r="A58" s="120"/>
      <c r="B58" s="122" t="s">
        <v>78</v>
      </c>
      <c r="C58" s="203" t="s">
        <v>79</v>
      </c>
      <c r="D58" s="204"/>
      <c r="E58" s="204"/>
      <c r="F58" s="132" t="s">
        <v>24</v>
      </c>
      <c r="G58" s="133"/>
      <c r="H58" s="133"/>
      <c r="I58" s="202">
        <f>'Rozpočet Pol'!G204</f>
        <v>0</v>
      </c>
      <c r="J58" s="202"/>
    </row>
    <row r="59" spans="1:10" ht="25.5" customHeight="1">
      <c r="A59" s="120"/>
      <c r="B59" s="122" t="s">
        <v>80</v>
      </c>
      <c r="C59" s="203" t="s">
        <v>81</v>
      </c>
      <c r="D59" s="204"/>
      <c r="E59" s="204"/>
      <c r="F59" s="132" t="s">
        <v>24</v>
      </c>
      <c r="G59" s="133"/>
      <c r="H59" s="133"/>
      <c r="I59" s="202">
        <f>'Rozpočet Pol'!G210</f>
        <v>0</v>
      </c>
      <c r="J59" s="202"/>
    </row>
    <row r="60" spans="1:10" ht="25.5" customHeight="1">
      <c r="A60" s="120"/>
      <c r="B60" s="122" t="s">
        <v>82</v>
      </c>
      <c r="C60" s="203" t="s">
        <v>83</v>
      </c>
      <c r="D60" s="204"/>
      <c r="E60" s="204"/>
      <c r="F60" s="132" t="s">
        <v>24</v>
      </c>
      <c r="G60" s="133"/>
      <c r="H60" s="133"/>
      <c r="I60" s="202">
        <f>'Rozpočet Pol'!G254</f>
        <v>0</v>
      </c>
      <c r="J60" s="202"/>
    </row>
    <row r="61" spans="1:10" ht="25.5" customHeight="1">
      <c r="A61" s="120"/>
      <c r="B61" s="122" t="s">
        <v>84</v>
      </c>
      <c r="C61" s="203" t="s">
        <v>85</v>
      </c>
      <c r="D61" s="204"/>
      <c r="E61" s="204"/>
      <c r="F61" s="132" t="s">
        <v>24</v>
      </c>
      <c r="G61" s="133"/>
      <c r="H61" s="133"/>
      <c r="I61" s="202">
        <f>'Rozpočet Pol'!G259</f>
        <v>0</v>
      </c>
      <c r="J61" s="202"/>
    </row>
    <row r="62" spans="1:10" ht="25.5" customHeight="1">
      <c r="A62" s="120"/>
      <c r="B62" s="122" t="s">
        <v>86</v>
      </c>
      <c r="C62" s="203" t="s">
        <v>87</v>
      </c>
      <c r="D62" s="204"/>
      <c r="E62" s="204"/>
      <c r="F62" s="132" t="s">
        <v>24</v>
      </c>
      <c r="G62" s="133"/>
      <c r="H62" s="133"/>
      <c r="I62" s="202">
        <f>'Rozpočet Pol'!G271</f>
        <v>0</v>
      </c>
      <c r="J62" s="202"/>
    </row>
    <row r="63" spans="1:10" ht="25.5" customHeight="1">
      <c r="A63" s="120"/>
      <c r="B63" s="122" t="s">
        <v>88</v>
      </c>
      <c r="C63" s="203" t="s">
        <v>89</v>
      </c>
      <c r="D63" s="204"/>
      <c r="E63" s="204"/>
      <c r="F63" s="132" t="s">
        <v>24</v>
      </c>
      <c r="G63" s="133"/>
      <c r="H63" s="133"/>
      <c r="I63" s="202">
        <f>'Rozpočet Pol'!G281</f>
        <v>0</v>
      </c>
      <c r="J63" s="202"/>
    </row>
    <row r="64" spans="1:10" ht="25.5" customHeight="1">
      <c r="A64" s="120"/>
      <c r="B64" s="122" t="s">
        <v>90</v>
      </c>
      <c r="C64" s="203" t="s">
        <v>91</v>
      </c>
      <c r="D64" s="204"/>
      <c r="E64" s="204"/>
      <c r="F64" s="132" t="s">
        <v>24</v>
      </c>
      <c r="G64" s="133"/>
      <c r="H64" s="133"/>
      <c r="I64" s="202">
        <f>'Rozpočet Pol'!G289</f>
        <v>0</v>
      </c>
      <c r="J64" s="202"/>
    </row>
    <row r="65" spans="1:10" ht="25.5" customHeight="1">
      <c r="A65" s="120"/>
      <c r="B65" s="122" t="s">
        <v>92</v>
      </c>
      <c r="C65" s="203" t="s">
        <v>93</v>
      </c>
      <c r="D65" s="204"/>
      <c r="E65" s="204"/>
      <c r="F65" s="132" t="s">
        <v>24</v>
      </c>
      <c r="G65" s="133"/>
      <c r="H65" s="133"/>
      <c r="I65" s="202">
        <f>'Rozpočet Pol'!G301</f>
        <v>0</v>
      </c>
      <c r="J65" s="202"/>
    </row>
    <row r="66" spans="1:10" ht="25.5" customHeight="1">
      <c r="A66" s="120"/>
      <c r="B66" s="122" t="s">
        <v>94</v>
      </c>
      <c r="C66" s="203" t="s">
        <v>95</v>
      </c>
      <c r="D66" s="204"/>
      <c r="E66" s="204"/>
      <c r="F66" s="132" t="s">
        <v>24</v>
      </c>
      <c r="G66" s="133"/>
      <c r="H66" s="133"/>
      <c r="I66" s="202">
        <f>'Rozpočet Pol'!G307</f>
        <v>0</v>
      </c>
      <c r="J66" s="202"/>
    </row>
    <row r="67" spans="1:10" ht="25.5" customHeight="1">
      <c r="A67" s="120"/>
      <c r="B67" s="122" t="s">
        <v>96</v>
      </c>
      <c r="C67" s="203" t="s">
        <v>97</v>
      </c>
      <c r="D67" s="204"/>
      <c r="E67" s="204"/>
      <c r="F67" s="132" t="s">
        <v>24</v>
      </c>
      <c r="G67" s="133"/>
      <c r="H67" s="133"/>
      <c r="I67" s="202">
        <f>'Rozpočet Pol'!G335</f>
        <v>0</v>
      </c>
      <c r="J67" s="202"/>
    </row>
    <row r="68" spans="1:10" ht="25.5" customHeight="1">
      <c r="A68" s="120"/>
      <c r="B68" s="122" t="s">
        <v>98</v>
      </c>
      <c r="C68" s="203" t="s">
        <v>99</v>
      </c>
      <c r="D68" s="204"/>
      <c r="E68" s="204"/>
      <c r="F68" s="132" t="s">
        <v>24</v>
      </c>
      <c r="G68" s="133"/>
      <c r="H68" s="133"/>
      <c r="I68" s="202">
        <f>'Rozpočet Pol'!G340</f>
        <v>0</v>
      </c>
      <c r="J68" s="202"/>
    </row>
    <row r="69" spans="1:10" ht="25.5" customHeight="1">
      <c r="A69" s="120"/>
      <c r="B69" s="122" t="s">
        <v>100</v>
      </c>
      <c r="C69" s="203" t="s">
        <v>101</v>
      </c>
      <c r="D69" s="204"/>
      <c r="E69" s="204"/>
      <c r="F69" s="132" t="s">
        <v>24</v>
      </c>
      <c r="G69" s="133"/>
      <c r="H69" s="133"/>
      <c r="I69" s="202">
        <f>'Rozpočet Pol'!G353</f>
        <v>0</v>
      </c>
      <c r="J69" s="202"/>
    </row>
    <row r="70" spans="1:10" ht="25.5" customHeight="1">
      <c r="A70" s="120"/>
      <c r="B70" s="122" t="s">
        <v>102</v>
      </c>
      <c r="C70" s="203" t="s">
        <v>103</v>
      </c>
      <c r="D70" s="204"/>
      <c r="E70" s="204"/>
      <c r="F70" s="132" t="s">
        <v>24</v>
      </c>
      <c r="G70" s="133"/>
      <c r="H70" s="133"/>
      <c r="I70" s="202">
        <f>'Rozpočet Pol'!G376</f>
        <v>0</v>
      </c>
      <c r="J70" s="202"/>
    </row>
    <row r="71" spans="1:10" ht="25.5" customHeight="1">
      <c r="A71" s="120"/>
      <c r="B71" s="129" t="s">
        <v>104</v>
      </c>
      <c r="C71" s="206" t="s">
        <v>26</v>
      </c>
      <c r="D71" s="207"/>
      <c r="E71" s="207"/>
      <c r="F71" s="134" t="s">
        <v>104</v>
      </c>
      <c r="G71" s="135"/>
      <c r="H71" s="135"/>
      <c r="I71" s="205">
        <f>'Rozpočet Pol'!G379</f>
        <v>0</v>
      </c>
      <c r="J71" s="205"/>
    </row>
    <row r="72" spans="1:10" ht="25.5" customHeight="1">
      <c r="A72" s="121"/>
      <c r="B72" s="125" t="s">
        <v>1</v>
      </c>
      <c r="C72" s="125"/>
      <c r="D72" s="126"/>
      <c r="E72" s="126"/>
      <c r="F72" s="136"/>
      <c r="G72" s="137"/>
      <c r="H72" s="137"/>
      <c r="I72" s="201">
        <f>SUM(I47:I71)</f>
        <v>0</v>
      </c>
      <c r="J72" s="201"/>
    </row>
    <row r="73" spans="1:10">
      <c r="F73" s="138"/>
      <c r="G73" s="94"/>
      <c r="H73" s="138"/>
      <c r="I73" s="94"/>
      <c r="J73" s="94"/>
    </row>
    <row r="74" spans="1:10">
      <c r="F74" s="138"/>
      <c r="G74" s="94"/>
      <c r="H74" s="138"/>
      <c r="I74" s="94"/>
      <c r="J74" s="94"/>
    </row>
    <row r="75" spans="1:10">
      <c r="F75" s="138"/>
      <c r="G75" s="94"/>
      <c r="H75" s="138"/>
      <c r="I75" s="94"/>
      <c r="J7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1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72:J72"/>
    <mergeCell ref="I69:J69"/>
    <mergeCell ref="C69:E69"/>
    <mergeCell ref="I70:J70"/>
    <mergeCell ref="C70:E70"/>
    <mergeCell ref="I71:J71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77" t="s">
        <v>41</v>
      </c>
      <c r="B2" s="76"/>
      <c r="C2" s="251"/>
      <c r="D2" s="251"/>
      <c r="E2" s="251"/>
      <c r="F2" s="251"/>
      <c r="G2" s="252"/>
    </row>
    <row r="3" spans="1:7" ht="24.95" hidden="1" customHeight="1">
      <c r="A3" s="77" t="s">
        <v>7</v>
      </c>
      <c r="B3" s="76"/>
      <c r="C3" s="251"/>
      <c r="D3" s="251"/>
      <c r="E3" s="251"/>
      <c r="F3" s="251"/>
      <c r="G3" s="252"/>
    </row>
    <row r="4" spans="1:7" ht="24.95" hidden="1" customHeight="1">
      <c r="A4" s="77" t="s">
        <v>8</v>
      </c>
      <c r="B4" s="76"/>
      <c r="C4" s="251"/>
      <c r="D4" s="251"/>
      <c r="E4" s="251"/>
      <c r="F4" s="251"/>
      <c r="G4" s="25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92"/>
  <sheetViews>
    <sheetView tabSelected="1" topLeftCell="A348" workbookViewId="0">
      <selection activeCell="C242" sqref="C242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107</v>
      </c>
    </row>
    <row r="2" spans="1:60" ht="25.15" customHeight="1">
      <c r="A2" s="143" t="s">
        <v>106</v>
      </c>
      <c r="B2" s="141"/>
      <c r="C2" s="254" t="s">
        <v>46</v>
      </c>
      <c r="D2" s="255"/>
      <c r="E2" s="255"/>
      <c r="F2" s="255"/>
      <c r="G2" s="256"/>
      <c r="AE2" t="s">
        <v>108</v>
      </c>
    </row>
    <row r="3" spans="1:60" ht="25.15" customHeight="1">
      <c r="A3" s="144" t="s">
        <v>7</v>
      </c>
      <c r="B3" s="142"/>
      <c r="C3" s="257" t="s">
        <v>43</v>
      </c>
      <c r="D3" s="258"/>
      <c r="E3" s="258"/>
      <c r="F3" s="258"/>
      <c r="G3" s="259"/>
      <c r="AE3" t="s">
        <v>109</v>
      </c>
    </row>
    <row r="4" spans="1:60" ht="25.15" hidden="1" customHeight="1">
      <c r="A4" s="144" t="s">
        <v>8</v>
      </c>
      <c r="B4" s="142"/>
      <c r="C4" s="257"/>
      <c r="D4" s="258"/>
      <c r="E4" s="258"/>
      <c r="F4" s="258"/>
      <c r="G4" s="259"/>
      <c r="AE4" t="s">
        <v>110</v>
      </c>
    </row>
    <row r="5" spans="1:60" hidden="1">
      <c r="A5" s="145" t="s">
        <v>111</v>
      </c>
      <c r="B5" s="146"/>
      <c r="C5" s="147"/>
      <c r="D5" s="148"/>
      <c r="E5" s="148"/>
      <c r="F5" s="148"/>
      <c r="G5" s="149"/>
      <c r="AE5" t="s">
        <v>112</v>
      </c>
    </row>
    <row r="7" spans="1:60" ht="38.25">
      <c r="A7" s="154" t="s">
        <v>113</v>
      </c>
      <c r="B7" s="155" t="s">
        <v>114</v>
      </c>
      <c r="C7" s="155" t="s">
        <v>115</v>
      </c>
      <c r="D7" s="154" t="s">
        <v>116</v>
      </c>
      <c r="E7" s="154" t="s">
        <v>117</v>
      </c>
      <c r="F7" s="150" t="s">
        <v>118</v>
      </c>
      <c r="G7" s="173" t="s">
        <v>28</v>
      </c>
      <c r="H7" s="174" t="s">
        <v>29</v>
      </c>
      <c r="I7" s="174" t="s">
        <v>119</v>
      </c>
      <c r="J7" s="174" t="s">
        <v>30</v>
      </c>
      <c r="K7" s="174" t="s">
        <v>120</v>
      </c>
      <c r="L7" s="174" t="s">
        <v>121</v>
      </c>
      <c r="M7" s="174" t="s">
        <v>122</v>
      </c>
      <c r="N7" s="174" t="s">
        <v>123</v>
      </c>
      <c r="O7" s="174" t="s">
        <v>124</v>
      </c>
      <c r="P7" s="174" t="s">
        <v>125</v>
      </c>
      <c r="Q7" s="174" t="s">
        <v>126</v>
      </c>
      <c r="R7" s="174" t="s">
        <v>127</v>
      </c>
      <c r="S7" s="174" t="s">
        <v>128</v>
      </c>
      <c r="T7" s="174" t="s">
        <v>129</v>
      </c>
      <c r="U7" s="157" t="s">
        <v>130</v>
      </c>
    </row>
    <row r="8" spans="1:60">
      <c r="A8" s="175" t="s">
        <v>131</v>
      </c>
      <c r="B8" s="176" t="s">
        <v>56</v>
      </c>
      <c r="C8" s="177" t="s">
        <v>57</v>
      </c>
      <c r="D8" s="178"/>
      <c r="E8" s="179"/>
      <c r="F8" s="180"/>
      <c r="G8" s="180">
        <f>SUMIF(AE9:AE35,"&lt;&gt;NOR",G9:G35)</f>
        <v>0</v>
      </c>
      <c r="H8" s="180"/>
      <c r="I8" s="180">
        <f>SUM(I9:I35)</f>
        <v>0</v>
      </c>
      <c r="J8" s="180"/>
      <c r="K8" s="180">
        <f>SUM(K9:K35)</f>
        <v>0</v>
      </c>
      <c r="L8" s="180"/>
      <c r="M8" s="180">
        <f>SUM(M9:M35)</f>
        <v>0</v>
      </c>
      <c r="N8" s="156"/>
      <c r="O8" s="156">
        <f>SUM(O9:O35)</f>
        <v>1.38276</v>
      </c>
      <c r="P8" s="156"/>
      <c r="Q8" s="156">
        <f>SUM(Q9:Q35)</f>
        <v>0</v>
      </c>
      <c r="R8" s="156"/>
      <c r="S8" s="156"/>
      <c r="T8" s="175"/>
      <c r="U8" s="156">
        <f>SUM(U9:U35)</f>
        <v>21.530000000000008</v>
      </c>
      <c r="AE8" t="s">
        <v>132</v>
      </c>
    </row>
    <row r="9" spans="1:60" ht="22.5" outlineLevel="1">
      <c r="A9" s="152">
        <v>1</v>
      </c>
      <c r="B9" s="158" t="s">
        <v>133</v>
      </c>
      <c r="C9" s="193" t="s">
        <v>134</v>
      </c>
      <c r="D9" s="160" t="s">
        <v>135</v>
      </c>
      <c r="E9" s="167">
        <v>2.484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21</v>
      </c>
      <c r="M9" s="171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4.7279999999999998</v>
      </c>
      <c r="U9" s="161">
        <f>ROUND(E9*T9,2)</f>
        <v>11.74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136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2"/>
      <c r="B10" s="158"/>
      <c r="C10" s="194" t="s">
        <v>137</v>
      </c>
      <c r="D10" s="163"/>
      <c r="E10" s="168"/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138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/>
      <c r="B11" s="158"/>
      <c r="C11" s="194" t="s">
        <v>139</v>
      </c>
      <c r="D11" s="163"/>
      <c r="E11" s="168">
        <v>0.41849999999999998</v>
      </c>
      <c r="F11" s="171"/>
      <c r="G11" s="171"/>
      <c r="H11" s="171"/>
      <c r="I11" s="171"/>
      <c r="J11" s="171"/>
      <c r="K11" s="171"/>
      <c r="L11" s="171"/>
      <c r="M11" s="171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138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2"/>
      <c r="B12" s="158"/>
      <c r="C12" s="194" t="s">
        <v>140</v>
      </c>
      <c r="D12" s="163"/>
      <c r="E12" s="168">
        <v>0.27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138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2"/>
      <c r="B13" s="158"/>
      <c r="C13" s="194" t="s">
        <v>141</v>
      </c>
      <c r="D13" s="163"/>
      <c r="E13" s="168">
        <v>0.20250000000000001</v>
      </c>
      <c r="F13" s="171"/>
      <c r="G13" s="171"/>
      <c r="H13" s="171"/>
      <c r="I13" s="171"/>
      <c r="J13" s="171"/>
      <c r="K13" s="171"/>
      <c r="L13" s="171"/>
      <c r="M13" s="171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138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2"/>
      <c r="B14" s="158"/>
      <c r="C14" s="194" t="s">
        <v>142</v>
      </c>
      <c r="D14" s="163"/>
      <c r="E14" s="168">
        <v>0.40500000000000003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138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2"/>
      <c r="B15" s="158"/>
      <c r="C15" s="194" t="s">
        <v>143</v>
      </c>
      <c r="D15" s="163"/>
      <c r="E15" s="168">
        <v>0.54</v>
      </c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138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2"/>
      <c r="B16" s="158"/>
      <c r="C16" s="194" t="s">
        <v>144</v>
      </c>
      <c r="D16" s="163"/>
      <c r="E16" s="168">
        <v>0.64800000000000002</v>
      </c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138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>
      <c r="A17" s="152">
        <v>2</v>
      </c>
      <c r="B17" s="158" t="s">
        <v>145</v>
      </c>
      <c r="C17" s="193" t="s">
        <v>146</v>
      </c>
      <c r="D17" s="160" t="s">
        <v>135</v>
      </c>
      <c r="E17" s="167">
        <v>0.82799999999999996</v>
      </c>
      <c r="F17" s="170">
        <f>H17+J17</f>
        <v>0</v>
      </c>
      <c r="G17" s="171">
        <f>ROUND(E17*F17,2)</f>
        <v>0</v>
      </c>
      <c r="H17" s="171"/>
      <c r="I17" s="171">
        <f>ROUND(E17*H17,2)</f>
        <v>0</v>
      </c>
      <c r="J17" s="171"/>
      <c r="K17" s="171">
        <f>ROUND(E17*J17,2)</f>
        <v>0</v>
      </c>
      <c r="L17" s="171">
        <v>21</v>
      </c>
      <c r="M17" s="171">
        <f>G17*(1+L17/100)</f>
        <v>0</v>
      </c>
      <c r="N17" s="161">
        <v>1.67</v>
      </c>
      <c r="O17" s="161">
        <f>ROUND(E17*N17,5)</f>
        <v>1.38276</v>
      </c>
      <c r="P17" s="161">
        <v>0</v>
      </c>
      <c r="Q17" s="161">
        <f>ROUND(E17*P17,5)</f>
        <v>0</v>
      </c>
      <c r="R17" s="161"/>
      <c r="S17" s="161"/>
      <c r="T17" s="162">
        <v>1.5980000000000001</v>
      </c>
      <c r="U17" s="161">
        <f>ROUND(E17*T17,2)</f>
        <v>1.32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147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/>
      <c r="B18" s="158"/>
      <c r="C18" s="194" t="s">
        <v>137</v>
      </c>
      <c r="D18" s="163"/>
      <c r="E18" s="168"/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138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2"/>
      <c r="B19" s="158"/>
      <c r="C19" s="194" t="s">
        <v>148</v>
      </c>
      <c r="D19" s="163"/>
      <c r="E19" s="168">
        <v>0.13950000000000001</v>
      </c>
      <c r="F19" s="171"/>
      <c r="G19" s="171"/>
      <c r="H19" s="171"/>
      <c r="I19" s="171"/>
      <c r="J19" s="171"/>
      <c r="K19" s="171"/>
      <c r="L19" s="171"/>
      <c r="M19" s="171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138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2"/>
      <c r="B20" s="158"/>
      <c r="C20" s="194" t="s">
        <v>149</v>
      </c>
      <c r="D20" s="163"/>
      <c r="E20" s="168">
        <v>0.09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138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>
      <c r="A21" s="152"/>
      <c r="B21" s="158"/>
      <c r="C21" s="194" t="s">
        <v>150</v>
      </c>
      <c r="D21" s="163"/>
      <c r="E21" s="168">
        <v>6.7500000000000004E-2</v>
      </c>
      <c r="F21" s="171"/>
      <c r="G21" s="171"/>
      <c r="H21" s="171"/>
      <c r="I21" s="171"/>
      <c r="J21" s="171"/>
      <c r="K21" s="171"/>
      <c r="L21" s="171"/>
      <c r="M21" s="171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138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>
      <c r="A22" s="152"/>
      <c r="B22" s="158"/>
      <c r="C22" s="194" t="s">
        <v>151</v>
      </c>
      <c r="D22" s="163"/>
      <c r="E22" s="168">
        <v>0.13500000000000001</v>
      </c>
      <c r="F22" s="171"/>
      <c r="G22" s="171"/>
      <c r="H22" s="171"/>
      <c r="I22" s="171"/>
      <c r="J22" s="171"/>
      <c r="K22" s="171"/>
      <c r="L22" s="171"/>
      <c r="M22" s="171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138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2"/>
      <c r="B23" s="158"/>
      <c r="C23" s="194" t="s">
        <v>152</v>
      </c>
      <c r="D23" s="163"/>
      <c r="E23" s="168">
        <v>0.18</v>
      </c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138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>
      <c r="A24" s="152"/>
      <c r="B24" s="158"/>
      <c r="C24" s="194" t="s">
        <v>153</v>
      </c>
      <c r="D24" s="163"/>
      <c r="E24" s="168">
        <v>0.216</v>
      </c>
      <c r="F24" s="171"/>
      <c r="G24" s="171"/>
      <c r="H24" s="171"/>
      <c r="I24" s="171"/>
      <c r="J24" s="171"/>
      <c r="K24" s="171"/>
      <c r="L24" s="171"/>
      <c r="M24" s="171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138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3</v>
      </c>
      <c r="B25" s="158" t="s">
        <v>154</v>
      </c>
      <c r="C25" s="193" t="s">
        <v>155</v>
      </c>
      <c r="D25" s="160" t="s">
        <v>135</v>
      </c>
      <c r="E25" s="167">
        <v>1.6559999999999999</v>
      </c>
      <c r="F25" s="170">
        <f>H25+J25</f>
        <v>0</v>
      </c>
      <c r="G25" s="171">
        <f>ROUND(E25*F25,2)</f>
        <v>0</v>
      </c>
      <c r="H25" s="171"/>
      <c r="I25" s="171">
        <f>ROUND(E25*H25,2)</f>
        <v>0</v>
      </c>
      <c r="J25" s="171"/>
      <c r="K25" s="171">
        <f>ROUND(E25*J25,2)</f>
        <v>0</v>
      </c>
      <c r="L25" s="171">
        <v>21</v>
      </c>
      <c r="M25" s="171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1.1499999999999999</v>
      </c>
      <c r="U25" s="161">
        <f>ROUND(E25*T25,2)</f>
        <v>1.9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2"/>
      <c r="B26" s="158"/>
      <c r="C26" s="194" t="s">
        <v>156</v>
      </c>
      <c r="D26" s="163"/>
      <c r="E26" s="168">
        <v>1.6559999999999999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138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2.5" outlineLevel="1">
      <c r="A27" s="152">
        <v>4</v>
      </c>
      <c r="B27" s="158" t="s">
        <v>157</v>
      </c>
      <c r="C27" s="193" t="s">
        <v>158</v>
      </c>
      <c r="D27" s="160" t="s">
        <v>135</v>
      </c>
      <c r="E27" s="167">
        <v>0.82799999999999996</v>
      </c>
      <c r="F27" s="170">
        <f>H27+J27</f>
        <v>0</v>
      </c>
      <c r="G27" s="171">
        <f>ROUND(E27*F27,2)</f>
        <v>0</v>
      </c>
      <c r="H27" s="171"/>
      <c r="I27" s="171">
        <f>ROUND(E27*H27,2)</f>
        <v>0</v>
      </c>
      <c r="J27" s="171"/>
      <c r="K27" s="171">
        <f>ROUND(E27*J27,2)</f>
        <v>0</v>
      </c>
      <c r="L27" s="171">
        <v>21</v>
      </c>
      <c r="M27" s="171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0.66800000000000004</v>
      </c>
      <c r="U27" s="161">
        <f>ROUND(E27*T27,2)</f>
        <v>0.55000000000000004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136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2">
        <v>5</v>
      </c>
      <c r="B28" s="158" t="s">
        <v>159</v>
      </c>
      <c r="C28" s="193" t="s">
        <v>160</v>
      </c>
      <c r="D28" s="160" t="s">
        <v>135</v>
      </c>
      <c r="E28" s="167">
        <v>7.452</v>
      </c>
      <c r="F28" s="170">
        <f>H28+J28</f>
        <v>0</v>
      </c>
      <c r="G28" s="171">
        <f>ROUND(E28*F28,2)</f>
        <v>0</v>
      </c>
      <c r="H28" s="171"/>
      <c r="I28" s="171">
        <f>ROUND(E28*H28,2)</f>
        <v>0</v>
      </c>
      <c r="J28" s="171"/>
      <c r="K28" s="171">
        <f>ROUND(E28*J28,2)</f>
        <v>0</v>
      </c>
      <c r="L28" s="171">
        <v>21</v>
      </c>
      <c r="M28" s="171">
        <f>G28*(1+L28/100)</f>
        <v>0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0.59099999999999997</v>
      </c>
      <c r="U28" s="161">
        <f>ROUND(E28*T28,2)</f>
        <v>4.4000000000000004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136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/>
      <c r="B29" s="158"/>
      <c r="C29" s="194" t="s">
        <v>161</v>
      </c>
      <c r="D29" s="163"/>
      <c r="E29" s="168">
        <v>7.452</v>
      </c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138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52">
        <v>6</v>
      </c>
      <c r="B30" s="158" t="s">
        <v>162</v>
      </c>
      <c r="C30" s="193" t="s">
        <v>163</v>
      </c>
      <c r="D30" s="160" t="s">
        <v>135</v>
      </c>
      <c r="E30" s="167">
        <v>0.82799999999999996</v>
      </c>
      <c r="F30" s="170">
        <f>H30+J30</f>
        <v>0</v>
      </c>
      <c r="G30" s="171">
        <f>ROUND(E30*F30,2)</f>
        <v>0</v>
      </c>
      <c r="H30" s="171"/>
      <c r="I30" s="171">
        <f>ROUND(E30*H30,2)</f>
        <v>0</v>
      </c>
      <c r="J30" s="171"/>
      <c r="K30" s="171">
        <f>ROUND(E30*J30,2)</f>
        <v>0</v>
      </c>
      <c r="L30" s="171">
        <v>21</v>
      </c>
      <c r="M30" s="171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1.9379999999999999</v>
      </c>
      <c r="U30" s="161">
        <f>ROUND(E30*T30,2)</f>
        <v>1.6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136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>
      <c r="A31" s="152">
        <v>7</v>
      </c>
      <c r="B31" s="158" t="s">
        <v>164</v>
      </c>
      <c r="C31" s="193" t="s">
        <v>165</v>
      </c>
      <c r="D31" s="160" t="s">
        <v>135</v>
      </c>
      <c r="E31" s="167">
        <v>0.82799999999999996</v>
      </c>
      <c r="F31" s="170">
        <f>H31+J31</f>
        <v>0</v>
      </c>
      <c r="G31" s="171">
        <f>ROUND(E31*F31,2)</f>
        <v>0</v>
      </c>
      <c r="H31" s="171"/>
      <c r="I31" s="171">
        <f>ROUND(E31*H31,2)</f>
        <v>0</v>
      </c>
      <c r="J31" s="171"/>
      <c r="K31" s="171">
        <f>ROUND(E31*J31,2)</f>
        <v>0</v>
      </c>
      <c r="L31" s="171">
        <v>21</v>
      </c>
      <c r="M31" s="171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1.0999999999999999E-2</v>
      </c>
      <c r="U31" s="161">
        <f>ROUND(E31*T31,2)</f>
        <v>0.01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>
        <v>8</v>
      </c>
      <c r="B32" s="158" t="s">
        <v>166</v>
      </c>
      <c r="C32" s="193" t="s">
        <v>167</v>
      </c>
      <c r="D32" s="160" t="s">
        <v>135</v>
      </c>
      <c r="E32" s="167">
        <v>8.2799999999999994</v>
      </c>
      <c r="F32" s="170">
        <f>H32+J32</f>
        <v>0</v>
      </c>
      <c r="G32" s="171">
        <f>ROUND(E32*F32,2)</f>
        <v>0</v>
      </c>
      <c r="H32" s="171"/>
      <c r="I32" s="171">
        <f>ROUND(E32*H32,2)</f>
        <v>0</v>
      </c>
      <c r="J32" s="171"/>
      <c r="K32" s="171">
        <f>ROUND(E32*J32,2)</f>
        <v>0</v>
      </c>
      <c r="L32" s="171">
        <v>21</v>
      </c>
      <c r="M32" s="171">
        <f>G32*(1+L32/100)</f>
        <v>0</v>
      </c>
      <c r="N32" s="161">
        <v>0</v>
      </c>
      <c r="O32" s="161">
        <f>ROUND(E32*N32,5)</f>
        <v>0</v>
      </c>
      <c r="P32" s="161">
        <v>0</v>
      </c>
      <c r="Q32" s="161">
        <f>ROUND(E32*P32,5)</f>
        <v>0</v>
      </c>
      <c r="R32" s="161"/>
      <c r="S32" s="161"/>
      <c r="T32" s="162">
        <v>0</v>
      </c>
      <c r="U32" s="161">
        <f>ROUND(E32*T32,2)</f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136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2"/>
      <c r="B33" s="158"/>
      <c r="C33" s="194" t="s">
        <v>168</v>
      </c>
      <c r="D33" s="163"/>
      <c r="E33" s="168">
        <v>8.2799999999999994</v>
      </c>
      <c r="F33" s="171"/>
      <c r="G33" s="171"/>
      <c r="H33" s="171"/>
      <c r="I33" s="171"/>
      <c r="J33" s="171"/>
      <c r="K33" s="171"/>
      <c r="L33" s="171"/>
      <c r="M33" s="171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138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2">
        <v>9</v>
      </c>
      <c r="B34" s="158" t="s">
        <v>169</v>
      </c>
      <c r="C34" s="193" t="s">
        <v>170</v>
      </c>
      <c r="D34" s="160" t="s">
        <v>135</v>
      </c>
      <c r="E34" s="167">
        <v>0.82799999999999996</v>
      </c>
      <c r="F34" s="170">
        <f>H34+J34</f>
        <v>0</v>
      </c>
      <c r="G34" s="171">
        <f>ROUND(E34*F34,2)</f>
        <v>0</v>
      </c>
      <c r="H34" s="171"/>
      <c r="I34" s="171">
        <f>ROUND(E34*H34,2)</f>
        <v>0</v>
      </c>
      <c r="J34" s="171"/>
      <c r="K34" s="171">
        <f>ROUND(E34*J34,2)</f>
        <v>0</v>
      </c>
      <c r="L34" s="171">
        <v>21</v>
      </c>
      <c r="M34" s="171">
        <f>G34*(1+L34/100)</f>
        <v>0</v>
      </c>
      <c r="N34" s="161">
        <v>0</v>
      </c>
      <c r="O34" s="161">
        <f>ROUND(E34*N34,5)</f>
        <v>0</v>
      </c>
      <c r="P34" s="161">
        <v>0</v>
      </c>
      <c r="Q34" s="161">
        <f>ROUND(E34*P34,5)</f>
        <v>0</v>
      </c>
      <c r="R34" s="161"/>
      <c r="S34" s="161"/>
      <c r="T34" s="162">
        <v>8.9999999999999993E-3</v>
      </c>
      <c r="U34" s="161">
        <f>ROUND(E34*T34,2)</f>
        <v>0.01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136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>
      <c r="A35" s="152">
        <v>10</v>
      </c>
      <c r="B35" s="158" t="s">
        <v>171</v>
      </c>
      <c r="C35" s="193" t="s">
        <v>172</v>
      </c>
      <c r="D35" s="160" t="s">
        <v>135</v>
      </c>
      <c r="E35" s="167">
        <v>0.82799999999999996</v>
      </c>
      <c r="F35" s="170">
        <f>H35+J35</f>
        <v>0</v>
      </c>
      <c r="G35" s="171">
        <f>ROUND(E35*F35,2)</f>
        <v>0</v>
      </c>
      <c r="H35" s="171"/>
      <c r="I35" s="171">
        <f>ROUND(E35*H35,2)</f>
        <v>0</v>
      </c>
      <c r="J35" s="171"/>
      <c r="K35" s="171">
        <f>ROUND(E35*J35,2)</f>
        <v>0</v>
      </c>
      <c r="L35" s="171">
        <v>21</v>
      </c>
      <c r="M35" s="171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0</v>
      </c>
      <c r="U35" s="161">
        <f>ROUND(E35*T35,2)</f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136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>
      <c r="A36" s="153" t="s">
        <v>131</v>
      </c>
      <c r="B36" s="159" t="s">
        <v>58</v>
      </c>
      <c r="C36" s="195" t="s">
        <v>59</v>
      </c>
      <c r="D36" s="164"/>
      <c r="E36" s="169"/>
      <c r="F36" s="172"/>
      <c r="G36" s="172">
        <f>SUMIF(AE37:AE37,"&lt;&gt;NOR",G37:G37)</f>
        <v>0</v>
      </c>
      <c r="H36" s="172"/>
      <c r="I36" s="172">
        <f>SUM(I37:I37)</f>
        <v>0</v>
      </c>
      <c r="J36" s="172"/>
      <c r="K36" s="172">
        <f>SUM(K37:K37)</f>
        <v>0</v>
      </c>
      <c r="L36" s="172"/>
      <c r="M36" s="172">
        <f>SUM(M37:M37)</f>
        <v>0</v>
      </c>
      <c r="N36" s="165"/>
      <c r="O36" s="165">
        <f>SUM(O37:O37)</f>
        <v>1.269E-2</v>
      </c>
      <c r="P36" s="165"/>
      <c r="Q36" s="165">
        <f>SUM(Q37:Q37)</f>
        <v>0</v>
      </c>
      <c r="R36" s="165"/>
      <c r="S36" s="165"/>
      <c r="T36" s="166"/>
      <c r="U36" s="165">
        <f>SUM(U37:U37)</f>
        <v>3.6</v>
      </c>
      <c r="AE36" t="s">
        <v>132</v>
      </c>
    </row>
    <row r="37" spans="1:60" outlineLevel="1">
      <c r="A37" s="152">
        <v>11</v>
      </c>
      <c r="B37" s="158" t="s">
        <v>173</v>
      </c>
      <c r="C37" s="193" t="s">
        <v>174</v>
      </c>
      <c r="D37" s="160" t="s">
        <v>175</v>
      </c>
      <c r="E37" s="167">
        <v>9</v>
      </c>
      <c r="F37" s="170">
        <f>H37+J37</f>
        <v>0</v>
      </c>
      <c r="G37" s="171">
        <f>ROUND(E37*F37,2)</f>
        <v>0</v>
      </c>
      <c r="H37" s="171"/>
      <c r="I37" s="171">
        <f>ROUND(E37*H37,2)</f>
        <v>0</v>
      </c>
      <c r="J37" s="171"/>
      <c r="K37" s="171">
        <f>ROUND(E37*J37,2)</f>
        <v>0</v>
      </c>
      <c r="L37" s="171">
        <v>21</v>
      </c>
      <c r="M37" s="171">
        <f>G37*(1+L37/100)</f>
        <v>0</v>
      </c>
      <c r="N37" s="161">
        <v>1.41E-3</v>
      </c>
      <c r="O37" s="161">
        <f>ROUND(E37*N37,5)</f>
        <v>1.269E-2</v>
      </c>
      <c r="P37" s="161">
        <v>0</v>
      </c>
      <c r="Q37" s="161">
        <f>ROUND(E37*P37,5)</f>
        <v>0</v>
      </c>
      <c r="R37" s="161"/>
      <c r="S37" s="161"/>
      <c r="T37" s="162">
        <v>0.4</v>
      </c>
      <c r="U37" s="161">
        <f>ROUND(E37*T37,2)</f>
        <v>3.6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136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53" t="s">
        <v>131</v>
      </c>
      <c r="B38" s="159" t="s">
        <v>60</v>
      </c>
      <c r="C38" s="195" t="s">
        <v>61</v>
      </c>
      <c r="D38" s="164"/>
      <c r="E38" s="169"/>
      <c r="F38" s="172"/>
      <c r="G38" s="172">
        <f>SUMIF(AE39:AE61,"&lt;&gt;NOR",G39:G61)</f>
        <v>0</v>
      </c>
      <c r="H38" s="172"/>
      <c r="I38" s="172">
        <f>SUM(I39:I61)</f>
        <v>0</v>
      </c>
      <c r="J38" s="172"/>
      <c r="K38" s="172">
        <f>SUM(K39:K61)</f>
        <v>0</v>
      </c>
      <c r="L38" s="172"/>
      <c r="M38" s="172">
        <f>SUM(M39:M61)</f>
        <v>0</v>
      </c>
      <c r="N38" s="165"/>
      <c r="O38" s="165">
        <f>SUM(O39:O61)</f>
        <v>15.83966</v>
      </c>
      <c r="P38" s="165"/>
      <c r="Q38" s="165">
        <f>SUM(Q39:Q61)</f>
        <v>0</v>
      </c>
      <c r="R38" s="165"/>
      <c r="S38" s="165"/>
      <c r="T38" s="166"/>
      <c r="U38" s="165">
        <f>SUM(U39:U61)</f>
        <v>112.02000000000001</v>
      </c>
      <c r="AE38" t="s">
        <v>132</v>
      </c>
    </row>
    <row r="39" spans="1:60" outlineLevel="1">
      <c r="A39" s="152">
        <v>12</v>
      </c>
      <c r="B39" s="158" t="s">
        <v>176</v>
      </c>
      <c r="C39" s="193" t="s">
        <v>177</v>
      </c>
      <c r="D39" s="160" t="s">
        <v>178</v>
      </c>
      <c r="E39" s="167">
        <v>27.3</v>
      </c>
      <c r="F39" s="170">
        <f>H39+J39</f>
        <v>0</v>
      </c>
      <c r="G39" s="171">
        <f>ROUND(E39*F39,2)</f>
        <v>0</v>
      </c>
      <c r="H39" s="171"/>
      <c r="I39" s="171">
        <f>ROUND(E39*H39,2)</f>
        <v>0</v>
      </c>
      <c r="J39" s="171"/>
      <c r="K39" s="171">
        <f>ROUND(E39*J39,2)</f>
        <v>0</v>
      </c>
      <c r="L39" s="171">
        <v>21</v>
      </c>
      <c r="M39" s="171">
        <f>G39*(1+L39/100)</f>
        <v>0</v>
      </c>
      <c r="N39" s="161">
        <v>0.26585999999999999</v>
      </c>
      <c r="O39" s="161">
        <f>ROUND(E39*N39,5)</f>
        <v>7.2579799999999999</v>
      </c>
      <c r="P39" s="161">
        <v>0</v>
      </c>
      <c r="Q39" s="161">
        <f>ROUND(E39*P39,5)</f>
        <v>0</v>
      </c>
      <c r="R39" s="161"/>
      <c r="S39" s="161"/>
      <c r="T39" s="162">
        <v>0.74</v>
      </c>
      <c r="U39" s="161">
        <f>ROUND(E39*T39,2)</f>
        <v>20.2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136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/>
      <c r="B40" s="158"/>
      <c r="C40" s="194" t="s">
        <v>179</v>
      </c>
      <c r="D40" s="163"/>
      <c r="E40" s="168">
        <v>27.3</v>
      </c>
      <c r="F40" s="171"/>
      <c r="G40" s="171"/>
      <c r="H40" s="171"/>
      <c r="I40" s="171"/>
      <c r="J40" s="171"/>
      <c r="K40" s="171"/>
      <c r="L40" s="171"/>
      <c r="M40" s="171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138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>
        <v>13</v>
      </c>
      <c r="B41" s="158" t="s">
        <v>180</v>
      </c>
      <c r="C41" s="193" t="s">
        <v>181</v>
      </c>
      <c r="D41" s="160" t="s">
        <v>178</v>
      </c>
      <c r="E41" s="167">
        <v>9.75</v>
      </c>
      <c r="F41" s="170">
        <f>H41+J41</f>
        <v>0</v>
      </c>
      <c r="G41" s="171">
        <f>ROUND(E41*F41,2)</f>
        <v>0</v>
      </c>
      <c r="H41" s="171"/>
      <c r="I41" s="171">
        <f>ROUND(E41*H41,2)</f>
        <v>0</v>
      </c>
      <c r="J41" s="171"/>
      <c r="K41" s="171">
        <f>ROUND(E41*J41,2)</f>
        <v>0</v>
      </c>
      <c r="L41" s="171">
        <v>21</v>
      </c>
      <c r="M41" s="171">
        <f>G41*(1+L41/100)</f>
        <v>0</v>
      </c>
      <c r="N41" s="161">
        <v>0.10091</v>
      </c>
      <c r="O41" s="161">
        <f>ROUND(E41*N41,5)</f>
        <v>0.98387000000000002</v>
      </c>
      <c r="P41" s="161">
        <v>0</v>
      </c>
      <c r="Q41" s="161">
        <f>ROUND(E41*P41,5)</f>
        <v>0</v>
      </c>
      <c r="R41" s="161"/>
      <c r="S41" s="161"/>
      <c r="T41" s="162">
        <v>0.52090000000000003</v>
      </c>
      <c r="U41" s="161">
        <f>ROUND(E41*T41,2)</f>
        <v>5.08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136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/>
      <c r="B42" s="158"/>
      <c r="C42" s="194" t="s">
        <v>182</v>
      </c>
      <c r="D42" s="163"/>
      <c r="E42" s="168">
        <v>9.75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138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>
        <v>14</v>
      </c>
      <c r="B43" s="158" t="s">
        <v>183</v>
      </c>
      <c r="C43" s="193" t="s">
        <v>184</v>
      </c>
      <c r="D43" s="160" t="s">
        <v>178</v>
      </c>
      <c r="E43" s="167">
        <v>33.287500000000001</v>
      </c>
      <c r="F43" s="170">
        <f>H43+J43</f>
        <v>0</v>
      </c>
      <c r="G43" s="171">
        <f>ROUND(E43*F43,2)</f>
        <v>0</v>
      </c>
      <c r="H43" s="171"/>
      <c r="I43" s="171">
        <f>ROUND(E43*H43,2)</f>
        <v>0</v>
      </c>
      <c r="J43" s="171"/>
      <c r="K43" s="171">
        <f>ROUND(E43*J43,2)</f>
        <v>0</v>
      </c>
      <c r="L43" s="171">
        <v>21</v>
      </c>
      <c r="M43" s="171">
        <f>G43*(1+L43/100)</f>
        <v>0</v>
      </c>
      <c r="N43" s="161">
        <v>0.12956000000000001</v>
      </c>
      <c r="O43" s="161">
        <f>ROUND(E43*N43,5)</f>
        <v>4.3127300000000002</v>
      </c>
      <c r="P43" s="161">
        <v>0</v>
      </c>
      <c r="Q43" s="161">
        <f>ROUND(E43*P43,5)</f>
        <v>0</v>
      </c>
      <c r="R43" s="161"/>
      <c r="S43" s="161"/>
      <c r="T43" s="162">
        <v>0.52090000000000003</v>
      </c>
      <c r="U43" s="161">
        <f>ROUND(E43*T43,2)</f>
        <v>17.34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136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>
      <c r="A44" s="152"/>
      <c r="B44" s="158"/>
      <c r="C44" s="194" t="s">
        <v>185</v>
      </c>
      <c r="D44" s="163"/>
      <c r="E44" s="168">
        <v>33.287500000000001</v>
      </c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138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>
      <c r="A45" s="152">
        <v>15</v>
      </c>
      <c r="B45" s="158" t="s">
        <v>186</v>
      </c>
      <c r="C45" s="193" t="s">
        <v>187</v>
      </c>
      <c r="D45" s="160" t="s">
        <v>178</v>
      </c>
      <c r="E45" s="167">
        <v>26.024999999999999</v>
      </c>
      <c r="F45" s="170">
        <f>H45+J45</f>
        <v>0</v>
      </c>
      <c r="G45" s="171">
        <f>ROUND(E45*F45,2)</f>
        <v>0</v>
      </c>
      <c r="H45" s="171"/>
      <c r="I45" s="171">
        <f>ROUND(E45*H45,2)</f>
        <v>0</v>
      </c>
      <c r="J45" s="171"/>
      <c r="K45" s="171">
        <f>ROUND(E45*J45,2)</f>
        <v>0</v>
      </c>
      <c r="L45" s="171">
        <v>21</v>
      </c>
      <c r="M45" s="171">
        <f>G45*(1+L45/100)</f>
        <v>0</v>
      </c>
      <c r="N45" s="161">
        <v>7.8560000000000005E-2</v>
      </c>
      <c r="O45" s="161">
        <f>ROUND(E45*N45,5)</f>
        <v>2.0445199999999999</v>
      </c>
      <c r="P45" s="161">
        <v>0</v>
      </c>
      <c r="Q45" s="161">
        <f>ROUND(E45*P45,5)</f>
        <v>0</v>
      </c>
      <c r="R45" s="161"/>
      <c r="S45" s="161"/>
      <c r="T45" s="162">
        <v>0.49390000000000001</v>
      </c>
      <c r="U45" s="161">
        <f>ROUND(E45*T45,2)</f>
        <v>12.85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136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/>
      <c r="B46" s="158"/>
      <c r="C46" s="194" t="s">
        <v>188</v>
      </c>
      <c r="D46" s="163"/>
      <c r="E46" s="168">
        <v>26.024999999999999</v>
      </c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138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>
      <c r="A47" s="152">
        <v>16</v>
      </c>
      <c r="B47" s="158" t="s">
        <v>189</v>
      </c>
      <c r="C47" s="193" t="s">
        <v>190</v>
      </c>
      <c r="D47" s="160" t="s">
        <v>191</v>
      </c>
      <c r="E47" s="167">
        <v>52</v>
      </c>
      <c r="F47" s="170">
        <f>H47+J47</f>
        <v>0</v>
      </c>
      <c r="G47" s="171">
        <f>ROUND(E47*F47,2)</f>
        <v>0</v>
      </c>
      <c r="H47" s="171"/>
      <c r="I47" s="171">
        <f>ROUND(E47*H47,2)</f>
        <v>0</v>
      </c>
      <c r="J47" s="171"/>
      <c r="K47" s="171">
        <f>ROUND(E47*J47,2)</f>
        <v>0</v>
      </c>
      <c r="L47" s="171">
        <v>21</v>
      </c>
      <c r="M47" s="171">
        <f>G47*(1+L47/100)</f>
        <v>0</v>
      </c>
      <c r="N47" s="161">
        <v>1.0200000000000001E-3</v>
      </c>
      <c r="O47" s="161">
        <f>ROUND(E47*N47,5)</f>
        <v>5.3039999999999997E-2</v>
      </c>
      <c r="P47" s="161">
        <v>0</v>
      </c>
      <c r="Q47" s="161">
        <f>ROUND(E47*P47,5)</f>
        <v>0</v>
      </c>
      <c r="R47" s="161"/>
      <c r="S47" s="161"/>
      <c r="T47" s="162">
        <v>0.223</v>
      </c>
      <c r="U47" s="161">
        <f>ROUND(E47*T47,2)</f>
        <v>11.6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136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/>
      <c r="B48" s="158"/>
      <c r="C48" s="194" t="s">
        <v>192</v>
      </c>
      <c r="D48" s="163"/>
      <c r="E48" s="168">
        <v>52</v>
      </c>
      <c r="F48" s="171"/>
      <c r="G48" s="171"/>
      <c r="H48" s="171"/>
      <c r="I48" s="171"/>
      <c r="J48" s="171"/>
      <c r="K48" s="171"/>
      <c r="L48" s="171"/>
      <c r="M48" s="171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138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>
        <v>17</v>
      </c>
      <c r="B49" s="158" t="s">
        <v>193</v>
      </c>
      <c r="C49" s="193" t="s">
        <v>194</v>
      </c>
      <c r="D49" s="160" t="s">
        <v>191</v>
      </c>
      <c r="E49" s="167">
        <v>22.85</v>
      </c>
      <c r="F49" s="170">
        <f>H49+J49</f>
        <v>0</v>
      </c>
      <c r="G49" s="171">
        <f>ROUND(E49*F49,2)</f>
        <v>0</v>
      </c>
      <c r="H49" s="171"/>
      <c r="I49" s="171">
        <f>ROUND(E49*H49,2)</f>
        <v>0</v>
      </c>
      <c r="J49" s="171"/>
      <c r="K49" s="171">
        <f>ROUND(E49*J49,2)</f>
        <v>0</v>
      </c>
      <c r="L49" s="171">
        <v>21</v>
      </c>
      <c r="M49" s="171">
        <f>G49*(1+L49/100)</f>
        <v>0</v>
      </c>
      <c r="N49" s="161">
        <v>8.0000000000000007E-5</v>
      </c>
      <c r="O49" s="161">
        <f>ROUND(E49*N49,5)</f>
        <v>1.83E-3</v>
      </c>
      <c r="P49" s="161">
        <v>0</v>
      </c>
      <c r="Q49" s="161">
        <f>ROUND(E49*P49,5)</f>
        <v>0</v>
      </c>
      <c r="R49" s="161"/>
      <c r="S49" s="161"/>
      <c r="T49" s="162">
        <v>0.18</v>
      </c>
      <c r="U49" s="161">
        <f>ROUND(E49*T49,2)</f>
        <v>4.1100000000000003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136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/>
      <c r="B50" s="158"/>
      <c r="C50" s="194" t="s">
        <v>195</v>
      </c>
      <c r="D50" s="163"/>
      <c r="E50" s="168">
        <v>14.35</v>
      </c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138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/>
      <c r="B51" s="158"/>
      <c r="C51" s="194" t="s">
        <v>196</v>
      </c>
      <c r="D51" s="163"/>
      <c r="E51" s="168">
        <v>8.5</v>
      </c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138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>
        <v>18</v>
      </c>
      <c r="B52" s="158" t="s">
        <v>197</v>
      </c>
      <c r="C52" s="193" t="s">
        <v>198</v>
      </c>
      <c r="D52" s="160" t="s">
        <v>199</v>
      </c>
      <c r="E52" s="167">
        <v>1</v>
      </c>
      <c r="F52" s="170">
        <f>H52+J52</f>
        <v>0</v>
      </c>
      <c r="G52" s="171">
        <f>ROUND(E52*F52,2)</f>
        <v>0</v>
      </c>
      <c r="H52" s="171"/>
      <c r="I52" s="171">
        <f>ROUND(E52*H52,2)</f>
        <v>0</v>
      </c>
      <c r="J52" s="171"/>
      <c r="K52" s="171">
        <f>ROUND(E52*J52,2)</f>
        <v>0</v>
      </c>
      <c r="L52" s="171">
        <v>21</v>
      </c>
      <c r="M52" s="171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136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>
      <c r="A53" s="152">
        <v>19</v>
      </c>
      <c r="B53" s="158" t="s">
        <v>200</v>
      </c>
      <c r="C53" s="193" t="s">
        <v>201</v>
      </c>
      <c r="D53" s="160" t="s">
        <v>178</v>
      </c>
      <c r="E53" s="167">
        <v>4.8568364769999999</v>
      </c>
      <c r="F53" s="170">
        <f>H53+J53</f>
        <v>0</v>
      </c>
      <c r="G53" s="171">
        <f>ROUND(E53*F53,2)</f>
        <v>0</v>
      </c>
      <c r="H53" s="171"/>
      <c r="I53" s="171">
        <f>ROUND(E53*H53,2)</f>
        <v>0</v>
      </c>
      <c r="J53" s="171"/>
      <c r="K53" s="171">
        <f>ROUND(E53*J53,2)</f>
        <v>0</v>
      </c>
      <c r="L53" s="171">
        <v>21</v>
      </c>
      <c r="M53" s="171">
        <f>G53*(1+L53/100)</f>
        <v>0</v>
      </c>
      <c r="N53" s="161">
        <v>1.2149999999999999E-2</v>
      </c>
      <c r="O53" s="161">
        <f>ROUND(E53*N53,5)</f>
        <v>5.901E-2</v>
      </c>
      <c r="P53" s="161">
        <v>0</v>
      </c>
      <c r="Q53" s="161">
        <f>ROUND(E53*P53,5)</f>
        <v>0</v>
      </c>
      <c r="R53" s="161"/>
      <c r="S53" s="161"/>
      <c r="T53" s="162">
        <v>1.0109999999999999</v>
      </c>
      <c r="U53" s="161">
        <f>ROUND(E53*T53,2)</f>
        <v>4.91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136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/>
      <c r="B54" s="158"/>
      <c r="C54" s="194" t="s">
        <v>202</v>
      </c>
      <c r="D54" s="163"/>
      <c r="E54" s="168">
        <v>4.8568364769999999</v>
      </c>
      <c r="F54" s="171"/>
      <c r="G54" s="171"/>
      <c r="H54" s="171"/>
      <c r="I54" s="171"/>
      <c r="J54" s="171"/>
      <c r="K54" s="171"/>
      <c r="L54" s="171"/>
      <c r="M54" s="171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138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>
      <c r="A55" s="152">
        <v>20</v>
      </c>
      <c r="B55" s="158" t="s">
        <v>203</v>
      </c>
      <c r="C55" s="193" t="s">
        <v>204</v>
      </c>
      <c r="D55" s="160" t="s">
        <v>178</v>
      </c>
      <c r="E55" s="167">
        <v>2.38</v>
      </c>
      <c r="F55" s="170">
        <f>H55+J55</f>
        <v>0</v>
      </c>
      <c r="G55" s="171">
        <f>ROUND(E55*F55,2)</f>
        <v>0</v>
      </c>
      <c r="H55" s="171"/>
      <c r="I55" s="171">
        <f>ROUND(E55*H55,2)</f>
        <v>0</v>
      </c>
      <c r="J55" s="171"/>
      <c r="K55" s="171">
        <f>ROUND(E55*J55,2)</f>
        <v>0</v>
      </c>
      <c r="L55" s="171">
        <v>21</v>
      </c>
      <c r="M55" s="171">
        <f>G55*(1+L55/100)</f>
        <v>0</v>
      </c>
      <c r="N55" s="161">
        <v>0.15679999999999999</v>
      </c>
      <c r="O55" s="161">
        <f>ROUND(E55*N55,5)</f>
        <v>0.37318000000000001</v>
      </c>
      <c r="P55" s="161">
        <v>0</v>
      </c>
      <c r="Q55" s="161">
        <f>ROUND(E55*P55,5)</f>
        <v>0</v>
      </c>
      <c r="R55" s="161"/>
      <c r="S55" s="161"/>
      <c r="T55" s="162">
        <v>1.2225999999999999</v>
      </c>
      <c r="U55" s="161">
        <f>ROUND(E55*T55,2)</f>
        <v>2.91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136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52"/>
      <c r="B56" s="158"/>
      <c r="C56" s="194" t="s">
        <v>205</v>
      </c>
      <c r="D56" s="163"/>
      <c r="E56" s="168">
        <v>2.38</v>
      </c>
      <c r="F56" s="171"/>
      <c r="G56" s="171"/>
      <c r="H56" s="171"/>
      <c r="I56" s="171"/>
      <c r="J56" s="171"/>
      <c r="K56" s="171"/>
      <c r="L56" s="171"/>
      <c r="M56" s="171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138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21</v>
      </c>
      <c r="B57" s="158" t="s">
        <v>206</v>
      </c>
      <c r="C57" s="193" t="s">
        <v>207</v>
      </c>
      <c r="D57" s="160" t="s">
        <v>178</v>
      </c>
      <c r="E57" s="167">
        <v>12</v>
      </c>
      <c r="F57" s="170">
        <f>H57+J57</f>
        <v>0</v>
      </c>
      <c r="G57" s="171">
        <f>ROUND(E57*F57,2)</f>
        <v>0</v>
      </c>
      <c r="H57" s="171"/>
      <c r="I57" s="171">
        <f>ROUND(E57*H57,2)</f>
        <v>0</v>
      </c>
      <c r="J57" s="171"/>
      <c r="K57" s="171">
        <f>ROUND(E57*J57,2)</f>
        <v>0</v>
      </c>
      <c r="L57" s="171">
        <v>21</v>
      </c>
      <c r="M57" s="171">
        <f>G57*(1+L57/100)</f>
        <v>0</v>
      </c>
      <c r="N57" s="161">
        <v>3.7670000000000002E-2</v>
      </c>
      <c r="O57" s="161">
        <f>ROUND(E57*N57,5)</f>
        <v>0.45204</v>
      </c>
      <c r="P57" s="161">
        <v>0</v>
      </c>
      <c r="Q57" s="161">
        <f>ROUND(E57*P57,5)</f>
        <v>0</v>
      </c>
      <c r="R57" s="161"/>
      <c r="S57" s="161"/>
      <c r="T57" s="162">
        <v>0.41</v>
      </c>
      <c r="U57" s="161">
        <f>ROUND(E57*T57,2)</f>
        <v>4.92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136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>
      <c r="A58" s="152">
        <v>22</v>
      </c>
      <c r="B58" s="158" t="s">
        <v>208</v>
      </c>
      <c r="C58" s="193" t="s">
        <v>209</v>
      </c>
      <c r="D58" s="160" t="s">
        <v>178</v>
      </c>
      <c r="E58" s="167">
        <v>13.52</v>
      </c>
      <c r="F58" s="170">
        <f>H58+J58</f>
        <v>0</v>
      </c>
      <c r="G58" s="171">
        <f>ROUND(E58*F58,2)</f>
        <v>0</v>
      </c>
      <c r="H58" s="171"/>
      <c r="I58" s="171">
        <f>ROUND(E58*H58,2)</f>
        <v>0</v>
      </c>
      <c r="J58" s="171"/>
      <c r="K58" s="171">
        <f>ROUND(E58*J58,2)</f>
        <v>0</v>
      </c>
      <c r="L58" s="171">
        <v>21</v>
      </c>
      <c r="M58" s="171">
        <f>G58*(1+L58/100)</f>
        <v>0</v>
      </c>
      <c r="N58" s="161">
        <v>1.3729999999999999E-2</v>
      </c>
      <c r="O58" s="161">
        <f>ROUND(E58*N58,5)</f>
        <v>0.18562999999999999</v>
      </c>
      <c r="P58" s="161">
        <v>0</v>
      </c>
      <c r="Q58" s="161">
        <f>ROUND(E58*P58,5)</f>
        <v>0</v>
      </c>
      <c r="R58" s="161"/>
      <c r="S58" s="161"/>
      <c r="T58" s="162">
        <v>1.0109999999999999</v>
      </c>
      <c r="U58" s="161">
        <f>ROUND(E58*T58,2)</f>
        <v>13.67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136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52"/>
      <c r="B59" s="158"/>
      <c r="C59" s="194" t="s">
        <v>210</v>
      </c>
      <c r="D59" s="163"/>
      <c r="E59" s="168">
        <v>13.52</v>
      </c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138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>
      <c r="A60" s="152">
        <v>23</v>
      </c>
      <c r="B60" s="158" t="s">
        <v>211</v>
      </c>
      <c r="C60" s="193" t="s">
        <v>212</v>
      </c>
      <c r="D60" s="160" t="s">
        <v>191</v>
      </c>
      <c r="E60" s="167">
        <v>6.75</v>
      </c>
      <c r="F60" s="170">
        <f>H60+J60</f>
        <v>0</v>
      </c>
      <c r="G60" s="171">
        <f>ROUND(E60*F60,2)</f>
        <v>0</v>
      </c>
      <c r="H60" s="171"/>
      <c r="I60" s="171">
        <f>ROUND(E60*H60,2)</f>
        <v>0</v>
      </c>
      <c r="J60" s="171"/>
      <c r="K60" s="171">
        <f>ROUND(E60*J60,2)</f>
        <v>0</v>
      </c>
      <c r="L60" s="171">
        <v>21</v>
      </c>
      <c r="M60" s="171">
        <f>G60*(1+L60/100)</f>
        <v>0</v>
      </c>
      <c r="N60" s="161">
        <v>1.7160000000000002E-2</v>
      </c>
      <c r="O60" s="161">
        <f>ROUND(E60*N60,5)</f>
        <v>0.11583</v>
      </c>
      <c r="P60" s="161">
        <v>0</v>
      </c>
      <c r="Q60" s="161">
        <f>ROUND(E60*P60,5)</f>
        <v>0</v>
      </c>
      <c r="R60" s="161"/>
      <c r="S60" s="161"/>
      <c r="T60" s="162">
        <v>2.1379999999999999</v>
      </c>
      <c r="U60" s="161">
        <f>ROUND(E60*T60,2)</f>
        <v>14.43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136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/>
      <c r="B61" s="158"/>
      <c r="C61" s="194" t="s">
        <v>213</v>
      </c>
      <c r="D61" s="163"/>
      <c r="E61" s="168">
        <v>6.75</v>
      </c>
      <c r="F61" s="171"/>
      <c r="G61" s="171"/>
      <c r="H61" s="171"/>
      <c r="I61" s="171"/>
      <c r="J61" s="171"/>
      <c r="K61" s="171"/>
      <c r="L61" s="171"/>
      <c r="M61" s="171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138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>
      <c r="A62" s="153" t="s">
        <v>131</v>
      </c>
      <c r="B62" s="159" t="s">
        <v>62</v>
      </c>
      <c r="C62" s="195" t="s">
        <v>63</v>
      </c>
      <c r="D62" s="164"/>
      <c r="E62" s="169"/>
      <c r="F62" s="172"/>
      <c r="G62" s="172">
        <f>SUMIF(AE63:AE77,"&lt;&gt;NOR",G63:G77)</f>
        <v>0</v>
      </c>
      <c r="H62" s="172"/>
      <c r="I62" s="172">
        <f>SUM(I63:I77)</f>
        <v>0</v>
      </c>
      <c r="J62" s="172"/>
      <c r="K62" s="172">
        <f>SUM(K63:K77)</f>
        <v>0</v>
      </c>
      <c r="L62" s="172"/>
      <c r="M62" s="172">
        <f>SUM(M63:M77)</f>
        <v>0</v>
      </c>
      <c r="N62" s="165"/>
      <c r="O62" s="165">
        <f>SUM(O63:O77)</f>
        <v>12.698040000000001</v>
      </c>
      <c r="P62" s="165"/>
      <c r="Q62" s="165">
        <f>SUM(Q63:Q77)</f>
        <v>0</v>
      </c>
      <c r="R62" s="165"/>
      <c r="S62" s="165"/>
      <c r="T62" s="166"/>
      <c r="U62" s="165">
        <f>SUM(U63:U77)</f>
        <v>253.23</v>
      </c>
      <c r="AE62" t="s">
        <v>132</v>
      </c>
    </row>
    <row r="63" spans="1:60" outlineLevel="1">
      <c r="A63" s="152">
        <v>24</v>
      </c>
      <c r="B63" s="158" t="s">
        <v>214</v>
      </c>
      <c r="C63" s="193" t="s">
        <v>215</v>
      </c>
      <c r="D63" s="160" t="s">
        <v>178</v>
      </c>
      <c r="E63" s="167">
        <v>176.01949999999999</v>
      </c>
      <c r="F63" s="170">
        <f>H63+J63</f>
        <v>0</v>
      </c>
      <c r="G63" s="171">
        <f>ROUND(E63*F63,2)</f>
        <v>0</v>
      </c>
      <c r="H63" s="171"/>
      <c r="I63" s="171">
        <f>ROUND(E63*H63,2)</f>
        <v>0</v>
      </c>
      <c r="J63" s="171"/>
      <c r="K63" s="171">
        <f>ROUND(E63*J63,2)</f>
        <v>0</v>
      </c>
      <c r="L63" s="171">
        <v>21</v>
      </c>
      <c r="M63" s="171">
        <f>G63*(1+L63/100)</f>
        <v>0</v>
      </c>
      <c r="N63" s="161">
        <v>4.7660000000000001E-2</v>
      </c>
      <c r="O63" s="161">
        <f>ROUND(E63*N63,5)</f>
        <v>8.3890899999999995</v>
      </c>
      <c r="P63" s="161">
        <v>0</v>
      </c>
      <c r="Q63" s="161">
        <f>ROUND(E63*P63,5)</f>
        <v>0</v>
      </c>
      <c r="R63" s="161"/>
      <c r="S63" s="161"/>
      <c r="T63" s="162">
        <v>0.84</v>
      </c>
      <c r="U63" s="161">
        <f>ROUND(E63*T63,2)</f>
        <v>147.86000000000001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136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2"/>
      <c r="B64" s="158"/>
      <c r="C64" s="194" t="s">
        <v>216</v>
      </c>
      <c r="D64" s="163"/>
      <c r="E64" s="168">
        <v>193</v>
      </c>
      <c r="F64" s="171"/>
      <c r="G64" s="171"/>
      <c r="H64" s="171"/>
      <c r="I64" s="171"/>
      <c r="J64" s="171"/>
      <c r="K64" s="171"/>
      <c r="L64" s="171"/>
      <c r="M64" s="171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138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/>
      <c r="B65" s="158"/>
      <c r="C65" s="194" t="s">
        <v>217</v>
      </c>
      <c r="D65" s="163"/>
      <c r="E65" s="168">
        <v>-16.980499999999999</v>
      </c>
      <c r="F65" s="171"/>
      <c r="G65" s="171"/>
      <c r="H65" s="171"/>
      <c r="I65" s="171"/>
      <c r="J65" s="171"/>
      <c r="K65" s="171"/>
      <c r="L65" s="171"/>
      <c r="M65" s="171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138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>
        <v>25</v>
      </c>
      <c r="B66" s="158" t="s">
        <v>218</v>
      </c>
      <c r="C66" s="193" t="s">
        <v>219</v>
      </c>
      <c r="D66" s="160" t="s">
        <v>178</v>
      </c>
      <c r="E66" s="167">
        <v>16.980499999999999</v>
      </c>
      <c r="F66" s="170">
        <f>H66+J66</f>
        <v>0</v>
      </c>
      <c r="G66" s="171">
        <f>ROUND(E66*F66,2)</f>
        <v>0</v>
      </c>
      <c r="H66" s="171"/>
      <c r="I66" s="171">
        <f>ROUND(E66*H66,2)</f>
        <v>0</v>
      </c>
      <c r="J66" s="171"/>
      <c r="K66" s="171">
        <f>ROUND(E66*J66,2)</f>
        <v>0</v>
      </c>
      <c r="L66" s="171">
        <v>21</v>
      </c>
      <c r="M66" s="171">
        <f>G66*(1+L66/100)</f>
        <v>0</v>
      </c>
      <c r="N66" s="161">
        <v>3.9210000000000002E-2</v>
      </c>
      <c r="O66" s="161">
        <f>ROUND(E66*N66,5)</f>
        <v>0.66581000000000001</v>
      </c>
      <c r="P66" s="161">
        <v>0</v>
      </c>
      <c r="Q66" s="161">
        <f>ROUND(E66*P66,5)</f>
        <v>0</v>
      </c>
      <c r="R66" s="161"/>
      <c r="S66" s="161"/>
      <c r="T66" s="162">
        <v>0.39600000000000002</v>
      </c>
      <c r="U66" s="161">
        <f>ROUND(E66*T66,2)</f>
        <v>6.72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136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2"/>
      <c r="B67" s="158"/>
      <c r="C67" s="194" t="s">
        <v>220</v>
      </c>
      <c r="D67" s="163"/>
      <c r="E67" s="168">
        <v>16.980499999999999</v>
      </c>
      <c r="F67" s="171"/>
      <c r="G67" s="171"/>
      <c r="H67" s="171"/>
      <c r="I67" s="171"/>
      <c r="J67" s="171"/>
      <c r="K67" s="171"/>
      <c r="L67" s="171"/>
      <c r="M67" s="171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138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>
      <c r="A68" s="152">
        <v>26</v>
      </c>
      <c r="B68" s="158" t="s">
        <v>221</v>
      </c>
      <c r="C68" s="193" t="s">
        <v>222</v>
      </c>
      <c r="D68" s="160" t="s">
        <v>191</v>
      </c>
      <c r="E68" s="167">
        <v>6.5</v>
      </c>
      <c r="F68" s="170">
        <f>H68+J68</f>
        <v>0</v>
      </c>
      <c r="G68" s="171">
        <f>ROUND(E68*F68,2)</f>
        <v>0</v>
      </c>
      <c r="H68" s="171"/>
      <c r="I68" s="171">
        <f>ROUND(E68*H68,2)</f>
        <v>0</v>
      </c>
      <c r="J68" s="171"/>
      <c r="K68" s="171">
        <f>ROUND(E68*J68,2)</f>
        <v>0</v>
      </c>
      <c r="L68" s="171">
        <v>21</v>
      </c>
      <c r="M68" s="171">
        <f>G68*(1+L68/100)</f>
        <v>0</v>
      </c>
      <c r="N68" s="161">
        <v>4.6000000000000001E-4</v>
      </c>
      <c r="O68" s="161">
        <f>ROUND(E68*N68,5)</f>
        <v>2.99E-3</v>
      </c>
      <c r="P68" s="161">
        <v>0</v>
      </c>
      <c r="Q68" s="161">
        <f>ROUND(E68*P68,5)</f>
        <v>0</v>
      </c>
      <c r="R68" s="161"/>
      <c r="S68" s="161"/>
      <c r="T68" s="162">
        <v>0</v>
      </c>
      <c r="U68" s="161">
        <f>ROUND(E68*T68,2)</f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136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/>
      <c r="B69" s="158"/>
      <c r="C69" s="194" t="s">
        <v>223</v>
      </c>
      <c r="D69" s="163"/>
      <c r="E69" s="168">
        <v>6.5</v>
      </c>
      <c r="F69" s="171"/>
      <c r="G69" s="171"/>
      <c r="H69" s="171"/>
      <c r="I69" s="171"/>
      <c r="J69" s="171"/>
      <c r="K69" s="171"/>
      <c r="L69" s="171"/>
      <c r="M69" s="171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138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>
      <c r="A70" s="152">
        <v>27</v>
      </c>
      <c r="B70" s="158" t="s">
        <v>224</v>
      </c>
      <c r="C70" s="193" t="s">
        <v>225</v>
      </c>
      <c r="D70" s="160" t="s">
        <v>178</v>
      </c>
      <c r="E70" s="167">
        <v>25</v>
      </c>
      <c r="F70" s="170">
        <f>H70+J70</f>
        <v>0</v>
      </c>
      <c r="G70" s="171">
        <f>ROUND(E70*F70,2)</f>
        <v>0</v>
      </c>
      <c r="H70" s="171"/>
      <c r="I70" s="171">
        <f>ROUND(E70*H70,2)</f>
        <v>0</v>
      </c>
      <c r="J70" s="171"/>
      <c r="K70" s="171">
        <f>ROUND(E70*J70,2)</f>
        <v>0</v>
      </c>
      <c r="L70" s="171">
        <v>21</v>
      </c>
      <c r="M70" s="171">
        <f>G70*(1+L70/100)</f>
        <v>0</v>
      </c>
      <c r="N70" s="161">
        <v>6.8000000000000005E-2</v>
      </c>
      <c r="O70" s="161">
        <f>ROUND(E70*N70,5)</f>
        <v>1.7</v>
      </c>
      <c r="P70" s="161">
        <v>0</v>
      </c>
      <c r="Q70" s="161">
        <f>ROUND(E70*P70,5)</f>
        <v>0</v>
      </c>
      <c r="R70" s="161"/>
      <c r="S70" s="161"/>
      <c r="T70" s="162">
        <v>0.71397999999999995</v>
      </c>
      <c r="U70" s="161">
        <f>ROUND(E70*T70,2)</f>
        <v>17.850000000000001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136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2.5" outlineLevel="1">
      <c r="A71" s="152">
        <v>28</v>
      </c>
      <c r="B71" s="158" t="s">
        <v>226</v>
      </c>
      <c r="C71" s="193" t="s">
        <v>227</v>
      </c>
      <c r="D71" s="160" t="s">
        <v>178</v>
      </c>
      <c r="E71" s="167">
        <v>85</v>
      </c>
      <c r="F71" s="170">
        <f>H71+J71</f>
        <v>0</v>
      </c>
      <c r="G71" s="171">
        <f>ROUND(E71*F71,2)</f>
        <v>0</v>
      </c>
      <c r="H71" s="171"/>
      <c r="I71" s="171">
        <f>ROUND(E71*H71,2)</f>
        <v>0</v>
      </c>
      <c r="J71" s="171"/>
      <c r="K71" s="171">
        <f>ROUND(E71*J71,2)</f>
        <v>0</v>
      </c>
      <c r="L71" s="171">
        <v>21</v>
      </c>
      <c r="M71" s="171">
        <f>G71*(1+L71/100)</f>
        <v>0</v>
      </c>
      <c r="N71" s="161">
        <v>1.038E-2</v>
      </c>
      <c r="O71" s="161">
        <f>ROUND(E71*N71,5)</f>
        <v>0.88229999999999997</v>
      </c>
      <c r="P71" s="161">
        <v>0</v>
      </c>
      <c r="Q71" s="161">
        <f>ROUND(E71*P71,5)</f>
        <v>0</v>
      </c>
      <c r="R71" s="161"/>
      <c r="S71" s="161"/>
      <c r="T71" s="162">
        <v>0.33688000000000001</v>
      </c>
      <c r="U71" s="161">
        <f>ROUND(E71*T71,2)</f>
        <v>28.63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136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>
      <c r="A72" s="152">
        <v>29</v>
      </c>
      <c r="B72" s="158" t="s">
        <v>228</v>
      </c>
      <c r="C72" s="193" t="s">
        <v>229</v>
      </c>
      <c r="D72" s="160" t="s">
        <v>178</v>
      </c>
      <c r="E72" s="167">
        <v>13</v>
      </c>
      <c r="F72" s="170">
        <f>H72+J72</f>
        <v>0</v>
      </c>
      <c r="G72" s="171">
        <f>ROUND(E72*F72,2)</f>
        <v>0</v>
      </c>
      <c r="H72" s="171"/>
      <c r="I72" s="171">
        <f>ROUND(E72*H72,2)</f>
        <v>0</v>
      </c>
      <c r="J72" s="171"/>
      <c r="K72" s="171">
        <f>ROUND(E72*J72,2)</f>
        <v>0</v>
      </c>
      <c r="L72" s="171">
        <v>21</v>
      </c>
      <c r="M72" s="171">
        <f>G72*(1+L72/100)</f>
        <v>0</v>
      </c>
      <c r="N72" s="161">
        <v>1.8599999999999998E-2</v>
      </c>
      <c r="O72" s="161">
        <f>ROUND(E72*N72,5)</f>
        <v>0.24179999999999999</v>
      </c>
      <c r="P72" s="161">
        <v>0</v>
      </c>
      <c r="Q72" s="161">
        <f>ROUND(E72*P72,5)</f>
        <v>0</v>
      </c>
      <c r="R72" s="161"/>
      <c r="S72" s="161"/>
      <c r="T72" s="162">
        <v>0.61311000000000004</v>
      </c>
      <c r="U72" s="161">
        <f>ROUND(E72*T72,2)</f>
        <v>7.97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136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/>
      <c r="B73" s="158"/>
      <c r="C73" s="194" t="s">
        <v>230</v>
      </c>
      <c r="D73" s="163"/>
      <c r="E73" s="168">
        <v>13</v>
      </c>
      <c r="F73" s="171"/>
      <c r="G73" s="171"/>
      <c r="H73" s="171"/>
      <c r="I73" s="171"/>
      <c r="J73" s="171"/>
      <c r="K73" s="171"/>
      <c r="L73" s="171"/>
      <c r="M73" s="171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138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>
        <v>30</v>
      </c>
      <c r="B74" s="158" t="s">
        <v>231</v>
      </c>
      <c r="C74" s="193" t="s">
        <v>232</v>
      </c>
      <c r="D74" s="160" t="s">
        <v>178</v>
      </c>
      <c r="E74" s="167">
        <v>27.815200000000001</v>
      </c>
      <c r="F74" s="170">
        <f>H74+J74</f>
        <v>0</v>
      </c>
      <c r="G74" s="171">
        <f>ROUND(E74*F74,2)</f>
        <v>0</v>
      </c>
      <c r="H74" s="171"/>
      <c r="I74" s="171">
        <f>ROUND(E74*H74,2)</f>
        <v>0</v>
      </c>
      <c r="J74" s="171"/>
      <c r="K74" s="171">
        <f>ROUND(E74*J74,2)</f>
        <v>0</v>
      </c>
      <c r="L74" s="171">
        <v>21</v>
      </c>
      <c r="M74" s="171">
        <f>G74*(1+L74/100)</f>
        <v>0</v>
      </c>
      <c r="N74" s="161">
        <v>4.0000000000000003E-5</v>
      </c>
      <c r="O74" s="161">
        <f>ROUND(E74*N74,5)</f>
        <v>1.1100000000000001E-3</v>
      </c>
      <c r="P74" s="161">
        <v>0</v>
      </c>
      <c r="Q74" s="161">
        <f>ROUND(E74*P74,5)</f>
        <v>0</v>
      </c>
      <c r="R74" s="161"/>
      <c r="S74" s="161"/>
      <c r="T74" s="162">
        <v>7.8E-2</v>
      </c>
      <c r="U74" s="161">
        <f>ROUND(E74*T74,2)</f>
        <v>2.17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136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52"/>
      <c r="B75" s="158"/>
      <c r="C75" s="194" t="s">
        <v>233</v>
      </c>
      <c r="D75" s="163"/>
      <c r="E75" s="168">
        <v>27.815200000000001</v>
      </c>
      <c r="F75" s="171"/>
      <c r="G75" s="171"/>
      <c r="H75" s="171"/>
      <c r="I75" s="171"/>
      <c r="J75" s="171"/>
      <c r="K75" s="171"/>
      <c r="L75" s="171"/>
      <c r="M75" s="171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138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31</v>
      </c>
      <c r="B76" s="158" t="s">
        <v>234</v>
      </c>
      <c r="C76" s="193" t="s">
        <v>235</v>
      </c>
      <c r="D76" s="160" t="s">
        <v>191</v>
      </c>
      <c r="E76" s="167">
        <v>219.66</v>
      </c>
      <c r="F76" s="170">
        <f>H76+J76</f>
        <v>0</v>
      </c>
      <c r="G76" s="171">
        <f>ROUND(E76*F76,2)</f>
        <v>0</v>
      </c>
      <c r="H76" s="171"/>
      <c r="I76" s="171">
        <f>ROUND(E76*H76,2)</f>
        <v>0</v>
      </c>
      <c r="J76" s="171"/>
      <c r="K76" s="171">
        <f>ROUND(E76*J76,2)</f>
        <v>0</v>
      </c>
      <c r="L76" s="171">
        <v>21</v>
      </c>
      <c r="M76" s="171">
        <f>G76*(1+L76/100)</f>
        <v>0</v>
      </c>
      <c r="N76" s="161">
        <v>3.7100000000000002E-3</v>
      </c>
      <c r="O76" s="161">
        <f>ROUND(E76*N76,5)</f>
        <v>0.81494</v>
      </c>
      <c r="P76" s="161">
        <v>0</v>
      </c>
      <c r="Q76" s="161">
        <f>ROUND(E76*P76,5)</f>
        <v>0</v>
      </c>
      <c r="R76" s="161"/>
      <c r="S76" s="161"/>
      <c r="T76" s="162">
        <v>0.19136</v>
      </c>
      <c r="U76" s="161">
        <f>ROUND(E76*T76,2)</f>
        <v>42.03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147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>
      <c r="A77" s="152"/>
      <c r="B77" s="158"/>
      <c r="C77" s="194" t="s">
        <v>236</v>
      </c>
      <c r="D77" s="163"/>
      <c r="E77" s="168">
        <v>219.66</v>
      </c>
      <c r="F77" s="171"/>
      <c r="G77" s="171"/>
      <c r="H77" s="171"/>
      <c r="I77" s="171"/>
      <c r="J77" s="171"/>
      <c r="K77" s="171"/>
      <c r="L77" s="171"/>
      <c r="M77" s="171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138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>
      <c r="A78" s="153" t="s">
        <v>131</v>
      </c>
      <c r="B78" s="159" t="s">
        <v>64</v>
      </c>
      <c r="C78" s="195" t="s">
        <v>65</v>
      </c>
      <c r="D78" s="164"/>
      <c r="E78" s="169"/>
      <c r="F78" s="172"/>
      <c r="G78" s="172">
        <f>SUMIF(AE79:AE89,"&lt;&gt;NOR",G79:G89)</f>
        <v>0</v>
      </c>
      <c r="H78" s="172"/>
      <c r="I78" s="172">
        <f>SUM(I79:I89)</f>
        <v>0</v>
      </c>
      <c r="J78" s="172"/>
      <c r="K78" s="172">
        <f>SUM(K79:K89)</f>
        <v>0</v>
      </c>
      <c r="L78" s="172"/>
      <c r="M78" s="172">
        <f>SUM(M79:M89)</f>
        <v>0</v>
      </c>
      <c r="N78" s="165"/>
      <c r="O78" s="165">
        <f>SUM(O79:O89)</f>
        <v>41.52089999999999</v>
      </c>
      <c r="P78" s="165"/>
      <c r="Q78" s="165">
        <f>SUM(Q79:Q89)</f>
        <v>0</v>
      </c>
      <c r="R78" s="165"/>
      <c r="S78" s="165"/>
      <c r="T78" s="166"/>
      <c r="U78" s="165">
        <f>SUM(U79:U89)</f>
        <v>47.5</v>
      </c>
      <c r="AE78" t="s">
        <v>132</v>
      </c>
    </row>
    <row r="79" spans="1:60" ht="22.5" outlineLevel="1">
      <c r="A79" s="152">
        <v>32</v>
      </c>
      <c r="B79" s="158" t="s">
        <v>237</v>
      </c>
      <c r="C79" s="193" t="s">
        <v>238</v>
      </c>
      <c r="D79" s="160" t="s">
        <v>135</v>
      </c>
      <c r="E79" s="167">
        <v>1.9059999999999999</v>
      </c>
      <c r="F79" s="170">
        <f>H79+J79</f>
        <v>0</v>
      </c>
      <c r="G79" s="171">
        <f>ROUND(E79*F79,2)</f>
        <v>0</v>
      </c>
      <c r="H79" s="171"/>
      <c r="I79" s="171">
        <f>ROUND(E79*H79,2)</f>
        <v>0</v>
      </c>
      <c r="J79" s="171"/>
      <c r="K79" s="171">
        <f>ROUND(E79*J79,2)</f>
        <v>0</v>
      </c>
      <c r="L79" s="171">
        <v>21</v>
      </c>
      <c r="M79" s="171">
        <f>G79*(1+L79/100)</f>
        <v>0</v>
      </c>
      <c r="N79" s="161">
        <v>2.5249999999999999</v>
      </c>
      <c r="O79" s="161">
        <f>ROUND(E79*N79,5)</f>
        <v>4.8126499999999997</v>
      </c>
      <c r="P79" s="161">
        <v>0</v>
      </c>
      <c r="Q79" s="161">
        <f>ROUND(E79*P79,5)</f>
        <v>0</v>
      </c>
      <c r="R79" s="161"/>
      <c r="S79" s="161"/>
      <c r="T79" s="162">
        <v>3.2130000000000001</v>
      </c>
      <c r="U79" s="161">
        <f>ROUND(E79*T79,2)</f>
        <v>6.12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136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>
      <c r="A80" s="152"/>
      <c r="B80" s="158"/>
      <c r="C80" s="194" t="s">
        <v>239</v>
      </c>
      <c r="D80" s="163"/>
      <c r="E80" s="168">
        <v>1.9059999999999999</v>
      </c>
      <c r="F80" s="171"/>
      <c r="G80" s="171"/>
      <c r="H80" s="171"/>
      <c r="I80" s="171"/>
      <c r="J80" s="171"/>
      <c r="K80" s="171"/>
      <c r="L80" s="171"/>
      <c r="M80" s="171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138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2">
        <v>33</v>
      </c>
      <c r="B81" s="158" t="s">
        <v>240</v>
      </c>
      <c r="C81" s="193" t="s">
        <v>241</v>
      </c>
      <c r="D81" s="160" t="s">
        <v>135</v>
      </c>
      <c r="E81" s="167">
        <v>14.067</v>
      </c>
      <c r="F81" s="170">
        <f>H81+J81</f>
        <v>0</v>
      </c>
      <c r="G81" s="171">
        <f>ROUND(E81*F81,2)</f>
        <v>0</v>
      </c>
      <c r="H81" s="171"/>
      <c r="I81" s="171">
        <f>ROUND(E81*H81,2)</f>
        <v>0</v>
      </c>
      <c r="J81" s="171"/>
      <c r="K81" s="171">
        <f>ROUND(E81*J81,2)</f>
        <v>0</v>
      </c>
      <c r="L81" s="171">
        <v>21</v>
      </c>
      <c r="M81" s="171">
        <f>G81*(1+L81/100)</f>
        <v>0</v>
      </c>
      <c r="N81" s="161">
        <v>2.5249999999999999</v>
      </c>
      <c r="O81" s="161">
        <f>ROUND(E81*N81,5)</f>
        <v>35.519179999999999</v>
      </c>
      <c r="P81" s="161">
        <v>0</v>
      </c>
      <c r="Q81" s="161">
        <f>ROUND(E81*P81,5)</f>
        <v>0</v>
      </c>
      <c r="R81" s="161"/>
      <c r="S81" s="161"/>
      <c r="T81" s="162">
        <v>2.3170000000000002</v>
      </c>
      <c r="U81" s="161">
        <f>ROUND(E81*T81,2)</f>
        <v>32.590000000000003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136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>
      <c r="A82" s="152"/>
      <c r="B82" s="158"/>
      <c r="C82" s="194" t="s">
        <v>242</v>
      </c>
      <c r="D82" s="163"/>
      <c r="E82" s="168">
        <v>11.436</v>
      </c>
      <c r="F82" s="171"/>
      <c r="G82" s="171"/>
      <c r="H82" s="171"/>
      <c r="I82" s="171"/>
      <c r="J82" s="171"/>
      <c r="K82" s="171"/>
      <c r="L82" s="171"/>
      <c r="M82" s="171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138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/>
      <c r="B83" s="158"/>
      <c r="C83" s="194" t="s">
        <v>243</v>
      </c>
      <c r="D83" s="163"/>
      <c r="E83" s="168">
        <v>2.6309999999999998</v>
      </c>
      <c r="F83" s="171"/>
      <c r="G83" s="171"/>
      <c r="H83" s="171"/>
      <c r="I83" s="171"/>
      <c r="J83" s="171"/>
      <c r="K83" s="171"/>
      <c r="L83" s="171"/>
      <c r="M83" s="171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138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>
      <c r="A84" s="152">
        <v>34</v>
      </c>
      <c r="B84" s="158" t="s">
        <v>244</v>
      </c>
      <c r="C84" s="193" t="s">
        <v>245</v>
      </c>
      <c r="D84" s="160" t="s">
        <v>246</v>
      </c>
      <c r="E84" s="167">
        <v>0.496201587</v>
      </c>
      <c r="F84" s="170">
        <f>H84+J84</f>
        <v>0</v>
      </c>
      <c r="G84" s="171">
        <f>ROUND(E84*F84,2)</f>
        <v>0</v>
      </c>
      <c r="H84" s="171"/>
      <c r="I84" s="171">
        <f>ROUND(E84*H84,2)</f>
        <v>0</v>
      </c>
      <c r="J84" s="171"/>
      <c r="K84" s="171">
        <f>ROUND(E84*J84,2)</f>
        <v>0</v>
      </c>
      <c r="L84" s="171">
        <v>21</v>
      </c>
      <c r="M84" s="171">
        <f>G84*(1+L84/100)</f>
        <v>0</v>
      </c>
      <c r="N84" s="161">
        <v>1.0662499999999999</v>
      </c>
      <c r="O84" s="161">
        <f>ROUND(E84*N84,5)</f>
        <v>0.52907000000000004</v>
      </c>
      <c r="P84" s="161">
        <v>0</v>
      </c>
      <c r="Q84" s="161">
        <f>ROUND(E84*P84,5)</f>
        <v>0</v>
      </c>
      <c r="R84" s="161"/>
      <c r="S84" s="161"/>
      <c r="T84" s="162">
        <v>15.231</v>
      </c>
      <c r="U84" s="161">
        <f>ROUND(E84*T84,2)</f>
        <v>7.56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136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>
      <c r="A85" s="152"/>
      <c r="B85" s="158"/>
      <c r="C85" s="194" t="s">
        <v>247</v>
      </c>
      <c r="D85" s="163"/>
      <c r="E85" s="168">
        <v>0.15361978800000001</v>
      </c>
      <c r="F85" s="171"/>
      <c r="G85" s="171"/>
      <c r="H85" s="171"/>
      <c r="I85" s="171"/>
      <c r="J85" s="171"/>
      <c r="K85" s="171"/>
      <c r="L85" s="171"/>
      <c r="M85" s="171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138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>
      <c r="A86" s="152"/>
      <c r="B86" s="158"/>
      <c r="C86" s="194" t="s">
        <v>248</v>
      </c>
      <c r="D86" s="163"/>
      <c r="E86" s="168">
        <v>0.30723957600000001</v>
      </c>
      <c r="F86" s="171"/>
      <c r="G86" s="171"/>
      <c r="H86" s="171"/>
      <c r="I86" s="171"/>
      <c r="J86" s="171"/>
      <c r="K86" s="171"/>
      <c r="L86" s="171"/>
      <c r="M86" s="171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138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>
      <c r="A87" s="152"/>
      <c r="B87" s="158"/>
      <c r="C87" s="194" t="s">
        <v>249</v>
      </c>
      <c r="D87" s="163"/>
      <c r="E87" s="168">
        <v>3.5342222999999999E-2</v>
      </c>
      <c r="F87" s="171"/>
      <c r="G87" s="171"/>
      <c r="H87" s="171"/>
      <c r="I87" s="171"/>
      <c r="J87" s="171"/>
      <c r="K87" s="171"/>
      <c r="L87" s="171"/>
      <c r="M87" s="171"/>
      <c r="N87" s="161"/>
      <c r="O87" s="161"/>
      <c r="P87" s="161"/>
      <c r="Q87" s="161"/>
      <c r="R87" s="161"/>
      <c r="S87" s="161"/>
      <c r="T87" s="162"/>
      <c r="U87" s="161"/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138</v>
      </c>
      <c r="AF87" s="151">
        <v>0</v>
      </c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2">
        <v>35</v>
      </c>
      <c r="B88" s="158" t="s">
        <v>250</v>
      </c>
      <c r="C88" s="193" t="s">
        <v>251</v>
      </c>
      <c r="D88" s="160" t="s">
        <v>135</v>
      </c>
      <c r="E88" s="167">
        <v>0.26400000000000001</v>
      </c>
      <c r="F88" s="170">
        <f>H88+J88</f>
        <v>0</v>
      </c>
      <c r="G88" s="171">
        <f>ROUND(E88*F88,2)</f>
        <v>0</v>
      </c>
      <c r="H88" s="171"/>
      <c r="I88" s="171">
        <f>ROUND(E88*H88,2)</f>
        <v>0</v>
      </c>
      <c r="J88" s="171"/>
      <c r="K88" s="171">
        <f>ROUND(E88*J88,2)</f>
        <v>0</v>
      </c>
      <c r="L88" s="171">
        <v>21</v>
      </c>
      <c r="M88" s="171">
        <f>G88*(1+L88/100)</f>
        <v>0</v>
      </c>
      <c r="N88" s="161">
        <v>2.5</v>
      </c>
      <c r="O88" s="161">
        <f>ROUND(E88*N88,5)</f>
        <v>0.66</v>
      </c>
      <c r="P88" s="161">
        <v>0</v>
      </c>
      <c r="Q88" s="161">
        <f>ROUND(E88*P88,5)</f>
        <v>0</v>
      </c>
      <c r="R88" s="161"/>
      <c r="S88" s="161"/>
      <c r="T88" s="162">
        <v>4.66</v>
      </c>
      <c r="U88" s="161">
        <f>ROUND(E88*T88,2)</f>
        <v>1.23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136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2"/>
      <c r="B89" s="158"/>
      <c r="C89" s="194" t="s">
        <v>252</v>
      </c>
      <c r="D89" s="163"/>
      <c r="E89" s="168">
        <v>0.26400000000000001</v>
      </c>
      <c r="F89" s="171"/>
      <c r="G89" s="171"/>
      <c r="H89" s="171"/>
      <c r="I89" s="171"/>
      <c r="J89" s="171"/>
      <c r="K89" s="171"/>
      <c r="L89" s="171"/>
      <c r="M89" s="171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138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>
      <c r="A90" s="153" t="s">
        <v>131</v>
      </c>
      <c r="B90" s="159" t="s">
        <v>66</v>
      </c>
      <c r="C90" s="195" t="s">
        <v>67</v>
      </c>
      <c r="D90" s="164"/>
      <c r="E90" s="169"/>
      <c r="F90" s="172"/>
      <c r="G90" s="172">
        <f>SUMIF(AE91:AE92,"&lt;&gt;NOR",G91:G92)</f>
        <v>0</v>
      </c>
      <c r="H90" s="172"/>
      <c r="I90" s="172">
        <f>SUM(I91:I92)</f>
        <v>0</v>
      </c>
      <c r="J90" s="172"/>
      <c r="K90" s="172">
        <f>SUM(K91:K92)</f>
        <v>0</v>
      </c>
      <c r="L90" s="172"/>
      <c r="M90" s="172">
        <f>SUM(M91:M92)</f>
        <v>0</v>
      </c>
      <c r="N90" s="165"/>
      <c r="O90" s="165">
        <f>SUM(O91:O92)</f>
        <v>3.7960000000000001E-2</v>
      </c>
      <c r="P90" s="165"/>
      <c r="Q90" s="165">
        <f>SUM(Q91:Q92)</f>
        <v>0</v>
      </c>
      <c r="R90" s="165"/>
      <c r="S90" s="165"/>
      <c r="T90" s="166"/>
      <c r="U90" s="165">
        <f>SUM(U91:U92)</f>
        <v>5.55</v>
      </c>
      <c r="AE90" t="s">
        <v>132</v>
      </c>
    </row>
    <row r="91" spans="1:60" outlineLevel="1">
      <c r="A91" s="152">
        <v>36</v>
      </c>
      <c r="B91" s="158" t="s">
        <v>253</v>
      </c>
      <c r="C91" s="193" t="s">
        <v>254</v>
      </c>
      <c r="D91" s="160" t="s">
        <v>178</v>
      </c>
      <c r="E91" s="167">
        <v>31.369999999999997</v>
      </c>
      <c r="F91" s="170">
        <f>H91+J91</f>
        <v>0</v>
      </c>
      <c r="G91" s="171">
        <f>ROUND(E91*F91,2)</f>
        <v>0</v>
      </c>
      <c r="H91" s="171"/>
      <c r="I91" s="171">
        <f>ROUND(E91*H91,2)</f>
        <v>0</v>
      </c>
      <c r="J91" s="171"/>
      <c r="K91" s="171">
        <f>ROUND(E91*J91,2)</f>
        <v>0</v>
      </c>
      <c r="L91" s="171">
        <v>21</v>
      </c>
      <c r="M91" s="171">
        <f>G91*(1+L91/100)</f>
        <v>0</v>
      </c>
      <c r="N91" s="161">
        <v>1.2099999999999999E-3</v>
      </c>
      <c r="O91" s="161">
        <f>ROUND(E91*N91,5)</f>
        <v>3.7960000000000001E-2</v>
      </c>
      <c r="P91" s="161">
        <v>0</v>
      </c>
      <c r="Q91" s="161">
        <f>ROUND(E91*P91,5)</f>
        <v>0</v>
      </c>
      <c r="R91" s="161"/>
      <c r="S91" s="161"/>
      <c r="T91" s="162">
        <v>0.17699999999999999</v>
      </c>
      <c r="U91" s="161">
        <f>ROUND(E91*T91,2)</f>
        <v>5.55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136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2"/>
      <c r="B92" s="158"/>
      <c r="C92" s="194" t="s">
        <v>255</v>
      </c>
      <c r="D92" s="163"/>
      <c r="E92" s="168">
        <v>31.37</v>
      </c>
      <c r="F92" s="171"/>
      <c r="G92" s="171"/>
      <c r="H92" s="171"/>
      <c r="I92" s="171"/>
      <c r="J92" s="171"/>
      <c r="K92" s="171"/>
      <c r="L92" s="171"/>
      <c r="M92" s="171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138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>
      <c r="A93" s="153" t="s">
        <v>131</v>
      </c>
      <c r="B93" s="159" t="s">
        <v>68</v>
      </c>
      <c r="C93" s="195" t="s">
        <v>69</v>
      </c>
      <c r="D93" s="164"/>
      <c r="E93" s="169"/>
      <c r="F93" s="172"/>
      <c r="G93" s="172">
        <f>SUMIF(AE94:AE94,"&lt;&gt;NOR",G94:G94)</f>
        <v>0</v>
      </c>
      <c r="H93" s="172"/>
      <c r="I93" s="172">
        <f>SUM(I94:I94)</f>
        <v>0</v>
      </c>
      <c r="J93" s="172"/>
      <c r="K93" s="172">
        <f>SUM(K94:K94)</f>
        <v>0</v>
      </c>
      <c r="L93" s="172"/>
      <c r="M93" s="172">
        <f>SUM(M94:M94)</f>
        <v>0</v>
      </c>
      <c r="N93" s="165"/>
      <c r="O93" s="165">
        <f>SUM(O94:O94)</f>
        <v>1.3310000000000001E-2</v>
      </c>
      <c r="P93" s="165"/>
      <c r="Q93" s="165">
        <f>SUM(Q94:Q94)</f>
        <v>0</v>
      </c>
      <c r="R93" s="165"/>
      <c r="S93" s="165"/>
      <c r="T93" s="166"/>
      <c r="U93" s="165">
        <f>SUM(U94:U94)</f>
        <v>102.48</v>
      </c>
      <c r="AE93" t="s">
        <v>132</v>
      </c>
    </row>
    <row r="94" spans="1:60" outlineLevel="1">
      <c r="A94" s="152">
        <v>37</v>
      </c>
      <c r="B94" s="158" t="s">
        <v>256</v>
      </c>
      <c r="C94" s="193" t="s">
        <v>257</v>
      </c>
      <c r="D94" s="160" t="s">
        <v>178</v>
      </c>
      <c r="E94" s="167">
        <v>332.72500000000002</v>
      </c>
      <c r="F94" s="170">
        <f>H94+J94</f>
        <v>0</v>
      </c>
      <c r="G94" s="171">
        <f>ROUND(E94*F94,2)</f>
        <v>0</v>
      </c>
      <c r="H94" s="171"/>
      <c r="I94" s="171">
        <f>ROUND(E94*H94,2)</f>
        <v>0</v>
      </c>
      <c r="J94" s="171"/>
      <c r="K94" s="171">
        <f>ROUND(E94*J94,2)</f>
        <v>0</v>
      </c>
      <c r="L94" s="171">
        <v>21</v>
      </c>
      <c r="M94" s="171">
        <f>G94*(1+L94/100)</f>
        <v>0</v>
      </c>
      <c r="N94" s="161">
        <v>4.0000000000000003E-5</v>
      </c>
      <c r="O94" s="161">
        <f>ROUND(E94*N94,5)</f>
        <v>1.3310000000000001E-2</v>
      </c>
      <c r="P94" s="161">
        <v>0</v>
      </c>
      <c r="Q94" s="161">
        <f>ROUND(E94*P94,5)</f>
        <v>0</v>
      </c>
      <c r="R94" s="161"/>
      <c r="S94" s="161"/>
      <c r="T94" s="162">
        <v>0.308</v>
      </c>
      <c r="U94" s="161">
        <f>ROUND(E94*T94,2)</f>
        <v>102.48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136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>
      <c r="A95" s="153" t="s">
        <v>131</v>
      </c>
      <c r="B95" s="159" t="s">
        <v>70</v>
      </c>
      <c r="C95" s="195" t="s">
        <v>71</v>
      </c>
      <c r="D95" s="164"/>
      <c r="E95" s="169"/>
      <c r="F95" s="172"/>
      <c r="G95" s="172">
        <f>SUMIF(AE96:AE134,"&lt;&gt;NOR",G96:G134)</f>
        <v>0</v>
      </c>
      <c r="H95" s="172"/>
      <c r="I95" s="172">
        <f>SUM(I96:I134)</f>
        <v>0</v>
      </c>
      <c r="J95" s="172"/>
      <c r="K95" s="172">
        <f>SUM(K96:K134)</f>
        <v>0</v>
      </c>
      <c r="L95" s="172"/>
      <c r="M95" s="172">
        <f>SUM(M96:M134)</f>
        <v>0</v>
      </c>
      <c r="N95" s="165"/>
      <c r="O95" s="165">
        <f>SUM(O96:O134)</f>
        <v>7.2450000000000001E-2</v>
      </c>
      <c r="P95" s="165"/>
      <c r="Q95" s="165">
        <f>SUM(Q96:Q134)</f>
        <v>20.17747</v>
      </c>
      <c r="R95" s="165"/>
      <c r="S95" s="165"/>
      <c r="T95" s="166"/>
      <c r="U95" s="165">
        <f>SUM(U96:U134)</f>
        <v>65.73</v>
      </c>
      <c r="AE95" t="s">
        <v>132</v>
      </c>
    </row>
    <row r="96" spans="1:60" outlineLevel="1">
      <c r="A96" s="152">
        <v>38</v>
      </c>
      <c r="B96" s="158" t="s">
        <v>258</v>
      </c>
      <c r="C96" s="193" t="s">
        <v>259</v>
      </c>
      <c r="D96" s="160" t="s">
        <v>178</v>
      </c>
      <c r="E96" s="167">
        <v>17.9725</v>
      </c>
      <c r="F96" s="170">
        <f>H96+J96</f>
        <v>0</v>
      </c>
      <c r="G96" s="171">
        <f>ROUND(E96*F96,2)</f>
        <v>0</v>
      </c>
      <c r="H96" s="171"/>
      <c r="I96" s="171">
        <f>ROUND(E96*H96,2)</f>
        <v>0</v>
      </c>
      <c r="J96" s="171"/>
      <c r="K96" s="171">
        <f>ROUND(E96*J96,2)</f>
        <v>0</v>
      </c>
      <c r="L96" s="171">
        <v>21</v>
      </c>
      <c r="M96" s="171">
        <f>G96*(1+L96/100)</f>
        <v>0</v>
      </c>
      <c r="N96" s="161">
        <v>6.7000000000000002E-4</v>
      </c>
      <c r="O96" s="161">
        <f>ROUND(E96*N96,5)</f>
        <v>1.204E-2</v>
      </c>
      <c r="P96" s="161">
        <v>0.18</v>
      </c>
      <c r="Q96" s="161">
        <f>ROUND(E96*P96,5)</f>
        <v>3.2350500000000002</v>
      </c>
      <c r="R96" s="161"/>
      <c r="S96" s="161"/>
      <c r="T96" s="162">
        <v>0.23200000000000001</v>
      </c>
      <c r="U96" s="161">
        <f>ROUND(E96*T96,2)</f>
        <v>4.17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136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2"/>
      <c r="B97" s="158"/>
      <c r="C97" s="194" t="s">
        <v>260</v>
      </c>
      <c r="D97" s="163"/>
      <c r="E97" s="168">
        <v>17.9725</v>
      </c>
      <c r="F97" s="171"/>
      <c r="G97" s="171"/>
      <c r="H97" s="171"/>
      <c r="I97" s="171"/>
      <c r="J97" s="171"/>
      <c r="K97" s="171"/>
      <c r="L97" s="171"/>
      <c r="M97" s="171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138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2">
        <v>39</v>
      </c>
      <c r="B98" s="158" t="s">
        <v>261</v>
      </c>
      <c r="C98" s="193" t="s">
        <v>262</v>
      </c>
      <c r="D98" s="160" t="s">
        <v>178</v>
      </c>
      <c r="E98" s="167">
        <v>44.21125</v>
      </c>
      <c r="F98" s="170">
        <f>H98+J98</f>
        <v>0</v>
      </c>
      <c r="G98" s="171">
        <f>ROUND(E98*F98,2)</f>
        <v>0</v>
      </c>
      <c r="H98" s="171"/>
      <c r="I98" s="171">
        <f>ROUND(E98*H98,2)</f>
        <v>0</v>
      </c>
      <c r="J98" s="171"/>
      <c r="K98" s="171">
        <f>ROUND(E98*J98,2)</f>
        <v>0</v>
      </c>
      <c r="L98" s="171">
        <v>21</v>
      </c>
      <c r="M98" s="171">
        <f>G98*(1+L98/100)</f>
        <v>0</v>
      </c>
      <c r="N98" s="161">
        <v>6.7000000000000002E-4</v>
      </c>
      <c r="O98" s="161">
        <f>ROUND(E98*N98,5)</f>
        <v>2.962E-2</v>
      </c>
      <c r="P98" s="161">
        <v>0.154</v>
      </c>
      <c r="Q98" s="161">
        <f>ROUND(E98*P98,5)</f>
        <v>6.8085300000000002</v>
      </c>
      <c r="R98" s="161"/>
      <c r="S98" s="161"/>
      <c r="T98" s="162">
        <v>0.21</v>
      </c>
      <c r="U98" s="161">
        <f>ROUND(E98*T98,2)</f>
        <v>9.2799999999999994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136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2"/>
      <c r="B99" s="158"/>
      <c r="C99" s="194" t="s">
        <v>263</v>
      </c>
      <c r="D99" s="163"/>
      <c r="E99" s="168">
        <v>44.21125</v>
      </c>
      <c r="F99" s="171"/>
      <c r="G99" s="171"/>
      <c r="H99" s="171"/>
      <c r="I99" s="171"/>
      <c r="J99" s="171"/>
      <c r="K99" s="171"/>
      <c r="L99" s="171"/>
      <c r="M99" s="171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138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2">
        <v>40</v>
      </c>
      <c r="B100" s="158" t="s">
        <v>264</v>
      </c>
      <c r="C100" s="193" t="s">
        <v>265</v>
      </c>
      <c r="D100" s="160" t="s">
        <v>135</v>
      </c>
      <c r="E100" s="167">
        <v>1.6536</v>
      </c>
      <c r="F100" s="170">
        <f>H100+J100</f>
        <v>0</v>
      </c>
      <c r="G100" s="171">
        <f>ROUND(E100*F100,2)</f>
        <v>0</v>
      </c>
      <c r="H100" s="171"/>
      <c r="I100" s="171">
        <f>ROUND(E100*H100,2)</f>
        <v>0</v>
      </c>
      <c r="J100" s="171"/>
      <c r="K100" s="171">
        <f>ROUND(E100*J100,2)</f>
        <v>0</v>
      </c>
      <c r="L100" s="171">
        <v>21</v>
      </c>
      <c r="M100" s="171">
        <f>G100*(1+L100/100)</f>
        <v>0</v>
      </c>
      <c r="N100" s="161">
        <v>1.2800000000000001E-3</v>
      </c>
      <c r="O100" s="161">
        <f>ROUND(E100*N100,5)</f>
        <v>2.1199999999999999E-3</v>
      </c>
      <c r="P100" s="161">
        <v>1.8</v>
      </c>
      <c r="Q100" s="161">
        <f>ROUND(E100*P100,5)</f>
        <v>2.97648</v>
      </c>
      <c r="R100" s="161"/>
      <c r="S100" s="161"/>
      <c r="T100" s="162">
        <v>1.52</v>
      </c>
      <c r="U100" s="161">
        <f>ROUND(E100*T100,2)</f>
        <v>2.5099999999999998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136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>
      <c r="A101" s="152"/>
      <c r="B101" s="158"/>
      <c r="C101" s="194" t="s">
        <v>266</v>
      </c>
      <c r="D101" s="163"/>
      <c r="E101" s="168">
        <v>0.72960000000000003</v>
      </c>
      <c r="F101" s="171"/>
      <c r="G101" s="171"/>
      <c r="H101" s="171"/>
      <c r="I101" s="171"/>
      <c r="J101" s="171"/>
      <c r="K101" s="171"/>
      <c r="L101" s="171"/>
      <c r="M101" s="171"/>
      <c r="N101" s="161"/>
      <c r="O101" s="161"/>
      <c r="P101" s="161"/>
      <c r="Q101" s="161"/>
      <c r="R101" s="161"/>
      <c r="S101" s="161"/>
      <c r="T101" s="162"/>
      <c r="U101" s="16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138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2"/>
      <c r="B102" s="158"/>
      <c r="C102" s="194" t="s">
        <v>267</v>
      </c>
      <c r="D102" s="163"/>
      <c r="E102" s="168">
        <v>0.92400000000000004</v>
      </c>
      <c r="F102" s="171"/>
      <c r="G102" s="171"/>
      <c r="H102" s="171"/>
      <c r="I102" s="171"/>
      <c r="J102" s="171"/>
      <c r="K102" s="171"/>
      <c r="L102" s="171"/>
      <c r="M102" s="171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138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2">
        <v>41</v>
      </c>
      <c r="B103" s="158" t="s">
        <v>268</v>
      </c>
      <c r="C103" s="193" t="s">
        <v>269</v>
      </c>
      <c r="D103" s="160" t="s">
        <v>178</v>
      </c>
      <c r="E103" s="167">
        <v>10.082800000000001</v>
      </c>
      <c r="F103" s="170">
        <f>H103+J103</f>
        <v>0</v>
      </c>
      <c r="G103" s="171">
        <f>ROUND(E103*F103,2)</f>
        <v>0</v>
      </c>
      <c r="H103" s="171"/>
      <c r="I103" s="171">
        <f>ROUND(E103*H103,2)</f>
        <v>0</v>
      </c>
      <c r="J103" s="171"/>
      <c r="K103" s="171">
        <f>ROUND(E103*J103,2)</f>
        <v>0</v>
      </c>
      <c r="L103" s="171">
        <v>21</v>
      </c>
      <c r="M103" s="171">
        <f>G103*(1+L103/100)</f>
        <v>0</v>
      </c>
      <c r="N103" s="161">
        <v>9.2000000000000003E-4</v>
      </c>
      <c r="O103" s="161">
        <f>ROUND(E103*N103,5)</f>
        <v>9.2800000000000001E-3</v>
      </c>
      <c r="P103" s="161">
        <v>0.04</v>
      </c>
      <c r="Q103" s="161">
        <f>ROUND(E103*P103,5)</f>
        <v>0.40331</v>
      </c>
      <c r="R103" s="161"/>
      <c r="S103" s="161"/>
      <c r="T103" s="162">
        <v>0.373</v>
      </c>
      <c r="U103" s="161">
        <f>ROUND(E103*T103,2)</f>
        <v>3.76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136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2"/>
      <c r="B104" s="158"/>
      <c r="C104" s="194" t="s">
        <v>270</v>
      </c>
      <c r="D104" s="163"/>
      <c r="E104" s="168">
        <v>7.0228000000000002</v>
      </c>
      <c r="F104" s="171"/>
      <c r="G104" s="171"/>
      <c r="H104" s="171"/>
      <c r="I104" s="171"/>
      <c r="J104" s="171"/>
      <c r="K104" s="171"/>
      <c r="L104" s="171"/>
      <c r="M104" s="171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138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2"/>
      <c r="B105" s="158"/>
      <c r="C105" s="194" t="s">
        <v>271</v>
      </c>
      <c r="D105" s="163"/>
      <c r="E105" s="168">
        <v>3.06</v>
      </c>
      <c r="F105" s="171"/>
      <c r="G105" s="171"/>
      <c r="H105" s="171"/>
      <c r="I105" s="171"/>
      <c r="J105" s="171"/>
      <c r="K105" s="171"/>
      <c r="L105" s="171"/>
      <c r="M105" s="171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138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>
      <c r="A106" s="152">
        <v>42</v>
      </c>
      <c r="B106" s="158" t="s">
        <v>272</v>
      </c>
      <c r="C106" s="193" t="s">
        <v>273</v>
      </c>
      <c r="D106" s="160" t="s">
        <v>175</v>
      </c>
      <c r="E106" s="167">
        <v>6</v>
      </c>
      <c r="F106" s="170">
        <f>H106+J106</f>
        <v>0</v>
      </c>
      <c r="G106" s="171">
        <f>ROUND(E106*F106,2)</f>
        <v>0</v>
      </c>
      <c r="H106" s="171"/>
      <c r="I106" s="171">
        <f>ROUND(E106*H106,2)</f>
        <v>0</v>
      </c>
      <c r="J106" s="171"/>
      <c r="K106" s="171">
        <f>ROUND(E106*J106,2)</f>
        <v>0</v>
      </c>
      <c r="L106" s="171">
        <v>21</v>
      </c>
      <c r="M106" s="171">
        <f>G106*(1+L106/100)</f>
        <v>0</v>
      </c>
      <c r="N106" s="161">
        <v>0</v>
      </c>
      <c r="O106" s="161">
        <f>ROUND(E106*N106,5)</f>
        <v>0</v>
      </c>
      <c r="P106" s="161">
        <v>0</v>
      </c>
      <c r="Q106" s="161">
        <f>ROUND(E106*P106,5)</f>
        <v>0</v>
      </c>
      <c r="R106" s="161"/>
      <c r="S106" s="161"/>
      <c r="T106" s="162">
        <v>0.05</v>
      </c>
      <c r="U106" s="161">
        <f>ROUND(E106*T106,2)</f>
        <v>0.3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136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2"/>
      <c r="B107" s="158"/>
      <c r="C107" s="194" t="s">
        <v>274</v>
      </c>
      <c r="D107" s="163"/>
      <c r="E107" s="168">
        <v>6</v>
      </c>
      <c r="F107" s="171"/>
      <c r="G107" s="171"/>
      <c r="H107" s="171"/>
      <c r="I107" s="171"/>
      <c r="J107" s="171"/>
      <c r="K107" s="171"/>
      <c r="L107" s="171"/>
      <c r="M107" s="171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138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2">
        <v>43</v>
      </c>
      <c r="B108" s="158" t="s">
        <v>275</v>
      </c>
      <c r="C108" s="193" t="s">
        <v>276</v>
      </c>
      <c r="D108" s="160" t="s">
        <v>178</v>
      </c>
      <c r="E108" s="167">
        <v>9.6</v>
      </c>
      <c r="F108" s="170">
        <f>H108+J108</f>
        <v>0</v>
      </c>
      <c r="G108" s="171">
        <f>ROUND(E108*F108,2)</f>
        <v>0</v>
      </c>
      <c r="H108" s="171"/>
      <c r="I108" s="171">
        <f>ROUND(E108*H108,2)</f>
        <v>0</v>
      </c>
      <c r="J108" s="171"/>
      <c r="K108" s="171">
        <f>ROUND(E108*J108,2)</f>
        <v>0</v>
      </c>
      <c r="L108" s="171">
        <v>21</v>
      </c>
      <c r="M108" s="171">
        <f>G108*(1+L108/100)</f>
        <v>0</v>
      </c>
      <c r="N108" s="161">
        <v>1.17E-3</v>
      </c>
      <c r="O108" s="161">
        <f>ROUND(E108*N108,5)</f>
        <v>1.123E-2</v>
      </c>
      <c r="P108" s="161">
        <v>7.5999999999999998E-2</v>
      </c>
      <c r="Q108" s="161">
        <f>ROUND(E108*P108,5)</f>
        <v>0.72960000000000003</v>
      </c>
      <c r="R108" s="161"/>
      <c r="S108" s="161"/>
      <c r="T108" s="162">
        <v>0.93899999999999995</v>
      </c>
      <c r="U108" s="161">
        <f>ROUND(E108*T108,2)</f>
        <v>9.01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136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2"/>
      <c r="B109" s="158"/>
      <c r="C109" s="194" t="s">
        <v>277</v>
      </c>
      <c r="D109" s="163"/>
      <c r="E109" s="168">
        <v>9.6</v>
      </c>
      <c r="F109" s="171"/>
      <c r="G109" s="171"/>
      <c r="H109" s="171"/>
      <c r="I109" s="171"/>
      <c r="J109" s="171"/>
      <c r="K109" s="171"/>
      <c r="L109" s="171"/>
      <c r="M109" s="171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138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ht="22.5" outlineLevel="1">
      <c r="A110" s="152">
        <v>44</v>
      </c>
      <c r="B110" s="158" t="s">
        <v>278</v>
      </c>
      <c r="C110" s="193" t="s">
        <v>279</v>
      </c>
      <c r="D110" s="160" t="s">
        <v>135</v>
      </c>
      <c r="E110" s="167">
        <v>0.13800000000000001</v>
      </c>
      <c r="F110" s="170">
        <f>H110+J110</f>
        <v>0</v>
      </c>
      <c r="G110" s="171">
        <f>ROUND(E110*F110,2)</f>
        <v>0</v>
      </c>
      <c r="H110" s="171"/>
      <c r="I110" s="171">
        <f>ROUND(E110*H110,2)</f>
        <v>0</v>
      </c>
      <c r="J110" s="171"/>
      <c r="K110" s="171">
        <f>ROUND(E110*J110,2)</f>
        <v>0</v>
      </c>
      <c r="L110" s="171">
        <v>21</v>
      </c>
      <c r="M110" s="171">
        <f>G110*(1+L110/100)</f>
        <v>0</v>
      </c>
      <c r="N110" s="161">
        <v>0</v>
      </c>
      <c r="O110" s="161">
        <f>ROUND(E110*N110,5)</f>
        <v>0</v>
      </c>
      <c r="P110" s="161">
        <v>2.2000000000000002</v>
      </c>
      <c r="Q110" s="161">
        <f>ROUND(E110*P110,5)</f>
        <v>0.30359999999999998</v>
      </c>
      <c r="R110" s="161"/>
      <c r="S110" s="161"/>
      <c r="T110" s="162">
        <v>11.05</v>
      </c>
      <c r="U110" s="161">
        <f>ROUND(E110*T110,2)</f>
        <v>1.52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136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2"/>
      <c r="B111" s="158"/>
      <c r="C111" s="194" t="s">
        <v>137</v>
      </c>
      <c r="D111" s="163"/>
      <c r="E111" s="168"/>
      <c r="F111" s="171"/>
      <c r="G111" s="171"/>
      <c r="H111" s="171"/>
      <c r="I111" s="171"/>
      <c r="J111" s="171"/>
      <c r="K111" s="171"/>
      <c r="L111" s="171"/>
      <c r="M111" s="171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138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52"/>
      <c r="B112" s="158"/>
      <c r="C112" s="194" t="s">
        <v>280</v>
      </c>
      <c r="D112" s="163"/>
      <c r="E112" s="168">
        <v>2.325E-2</v>
      </c>
      <c r="F112" s="171"/>
      <c r="G112" s="171"/>
      <c r="H112" s="171"/>
      <c r="I112" s="171"/>
      <c r="J112" s="171"/>
      <c r="K112" s="171"/>
      <c r="L112" s="171"/>
      <c r="M112" s="171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138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2"/>
      <c r="B113" s="158"/>
      <c r="C113" s="194" t="s">
        <v>281</v>
      </c>
      <c r="D113" s="163"/>
      <c r="E113" s="168">
        <v>1.4999999999999999E-2</v>
      </c>
      <c r="F113" s="171"/>
      <c r="G113" s="171"/>
      <c r="H113" s="171"/>
      <c r="I113" s="171"/>
      <c r="J113" s="171"/>
      <c r="K113" s="171"/>
      <c r="L113" s="171"/>
      <c r="M113" s="171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138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52"/>
      <c r="B114" s="158"/>
      <c r="C114" s="194" t="s">
        <v>282</v>
      </c>
      <c r="D114" s="163"/>
      <c r="E114" s="168">
        <v>1.125E-2</v>
      </c>
      <c r="F114" s="171"/>
      <c r="G114" s="171"/>
      <c r="H114" s="171"/>
      <c r="I114" s="171"/>
      <c r="J114" s="171"/>
      <c r="K114" s="171"/>
      <c r="L114" s="171"/>
      <c r="M114" s="171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138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2"/>
      <c r="B115" s="158"/>
      <c r="C115" s="194" t="s">
        <v>283</v>
      </c>
      <c r="D115" s="163"/>
      <c r="E115" s="168">
        <v>2.2499999999999999E-2</v>
      </c>
      <c r="F115" s="171"/>
      <c r="G115" s="171"/>
      <c r="H115" s="171"/>
      <c r="I115" s="171"/>
      <c r="J115" s="171"/>
      <c r="K115" s="171"/>
      <c r="L115" s="171"/>
      <c r="M115" s="171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138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52"/>
      <c r="B116" s="158"/>
      <c r="C116" s="194" t="s">
        <v>284</v>
      </c>
      <c r="D116" s="163"/>
      <c r="E116" s="168">
        <v>0.03</v>
      </c>
      <c r="F116" s="171"/>
      <c r="G116" s="171"/>
      <c r="H116" s="171"/>
      <c r="I116" s="171"/>
      <c r="J116" s="171"/>
      <c r="K116" s="171"/>
      <c r="L116" s="171"/>
      <c r="M116" s="171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138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2"/>
      <c r="B117" s="158"/>
      <c r="C117" s="194" t="s">
        <v>285</v>
      </c>
      <c r="D117" s="163"/>
      <c r="E117" s="168">
        <v>3.5999999999999997E-2</v>
      </c>
      <c r="F117" s="171"/>
      <c r="G117" s="171"/>
      <c r="H117" s="171"/>
      <c r="I117" s="171"/>
      <c r="J117" s="171"/>
      <c r="K117" s="171"/>
      <c r="L117" s="171"/>
      <c r="M117" s="171"/>
      <c r="N117" s="161"/>
      <c r="O117" s="161"/>
      <c r="P117" s="161"/>
      <c r="Q117" s="161"/>
      <c r="R117" s="161"/>
      <c r="S117" s="161"/>
      <c r="T117" s="162"/>
      <c r="U117" s="16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138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>
      <c r="A118" s="152">
        <v>45</v>
      </c>
      <c r="B118" s="158" t="s">
        <v>286</v>
      </c>
      <c r="C118" s="193" t="s">
        <v>287</v>
      </c>
      <c r="D118" s="160" t="s">
        <v>135</v>
      </c>
      <c r="E118" s="167">
        <v>0.41399999999999998</v>
      </c>
      <c r="F118" s="170">
        <f>H118+J118</f>
        <v>0</v>
      </c>
      <c r="G118" s="171">
        <f>ROUND(E118*F118,2)</f>
        <v>0</v>
      </c>
      <c r="H118" s="171"/>
      <c r="I118" s="171">
        <f>ROUND(E118*H118,2)</f>
        <v>0</v>
      </c>
      <c r="J118" s="171"/>
      <c r="K118" s="171">
        <f>ROUND(E118*J118,2)</f>
        <v>0</v>
      </c>
      <c r="L118" s="171">
        <v>21</v>
      </c>
      <c r="M118" s="171">
        <f>G118*(1+L118/100)</f>
        <v>0</v>
      </c>
      <c r="N118" s="161">
        <v>0</v>
      </c>
      <c r="O118" s="161">
        <f>ROUND(E118*N118,5)</f>
        <v>0</v>
      </c>
      <c r="P118" s="161">
        <v>2.2000000000000002</v>
      </c>
      <c r="Q118" s="161">
        <f>ROUND(E118*P118,5)</f>
        <v>0.91080000000000005</v>
      </c>
      <c r="R118" s="161"/>
      <c r="S118" s="161"/>
      <c r="T118" s="162">
        <v>8.6999999999999993</v>
      </c>
      <c r="U118" s="161">
        <f>ROUND(E118*T118,2)</f>
        <v>3.6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136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52"/>
      <c r="B119" s="158"/>
      <c r="C119" s="194" t="s">
        <v>137</v>
      </c>
      <c r="D119" s="163"/>
      <c r="E119" s="168"/>
      <c r="F119" s="171"/>
      <c r="G119" s="171"/>
      <c r="H119" s="171"/>
      <c r="I119" s="171"/>
      <c r="J119" s="171"/>
      <c r="K119" s="171"/>
      <c r="L119" s="171"/>
      <c r="M119" s="171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138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52"/>
      <c r="B120" s="158"/>
      <c r="C120" s="194" t="s">
        <v>288</v>
      </c>
      <c r="D120" s="163"/>
      <c r="E120" s="168">
        <v>6.9750000000000006E-2</v>
      </c>
      <c r="F120" s="171"/>
      <c r="G120" s="171"/>
      <c r="H120" s="171"/>
      <c r="I120" s="171"/>
      <c r="J120" s="171"/>
      <c r="K120" s="171"/>
      <c r="L120" s="171"/>
      <c r="M120" s="171"/>
      <c r="N120" s="161"/>
      <c r="O120" s="161"/>
      <c r="P120" s="161"/>
      <c r="Q120" s="161"/>
      <c r="R120" s="161"/>
      <c r="S120" s="161"/>
      <c r="T120" s="162"/>
      <c r="U120" s="16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138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2"/>
      <c r="B121" s="158"/>
      <c r="C121" s="194" t="s">
        <v>289</v>
      </c>
      <c r="D121" s="163"/>
      <c r="E121" s="168">
        <v>4.4999999999999998E-2</v>
      </c>
      <c r="F121" s="171"/>
      <c r="G121" s="171"/>
      <c r="H121" s="171"/>
      <c r="I121" s="171"/>
      <c r="J121" s="171"/>
      <c r="K121" s="171"/>
      <c r="L121" s="171"/>
      <c r="M121" s="171"/>
      <c r="N121" s="161"/>
      <c r="O121" s="161"/>
      <c r="P121" s="161"/>
      <c r="Q121" s="161"/>
      <c r="R121" s="161"/>
      <c r="S121" s="161"/>
      <c r="T121" s="162"/>
      <c r="U121" s="16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138</v>
      </c>
      <c r="AF121" s="151">
        <v>0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52"/>
      <c r="B122" s="158"/>
      <c r="C122" s="194" t="s">
        <v>290</v>
      </c>
      <c r="D122" s="163"/>
      <c r="E122" s="168">
        <v>3.3750000000000002E-2</v>
      </c>
      <c r="F122" s="171"/>
      <c r="G122" s="171"/>
      <c r="H122" s="171"/>
      <c r="I122" s="171"/>
      <c r="J122" s="171"/>
      <c r="K122" s="171"/>
      <c r="L122" s="171"/>
      <c r="M122" s="171"/>
      <c r="N122" s="161"/>
      <c r="O122" s="161"/>
      <c r="P122" s="161"/>
      <c r="Q122" s="161"/>
      <c r="R122" s="161"/>
      <c r="S122" s="161"/>
      <c r="T122" s="162"/>
      <c r="U122" s="16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138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52"/>
      <c r="B123" s="158"/>
      <c r="C123" s="194" t="s">
        <v>291</v>
      </c>
      <c r="D123" s="163"/>
      <c r="E123" s="168">
        <v>6.7500000000000004E-2</v>
      </c>
      <c r="F123" s="171"/>
      <c r="G123" s="171"/>
      <c r="H123" s="171"/>
      <c r="I123" s="171"/>
      <c r="J123" s="171"/>
      <c r="K123" s="171"/>
      <c r="L123" s="171"/>
      <c r="M123" s="171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138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>
      <c r="A124" s="152"/>
      <c r="B124" s="158"/>
      <c r="C124" s="194" t="s">
        <v>292</v>
      </c>
      <c r="D124" s="163"/>
      <c r="E124" s="168">
        <v>0.09</v>
      </c>
      <c r="F124" s="171"/>
      <c r="G124" s="171"/>
      <c r="H124" s="171"/>
      <c r="I124" s="171"/>
      <c r="J124" s="171"/>
      <c r="K124" s="171"/>
      <c r="L124" s="171"/>
      <c r="M124" s="171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138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>
      <c r="A125" s="152"/>
      <c r="B125" s="158"/>
      <c r="C125" s="194" t="s">
        <v>293</v>
      </c>
      <c r="D125" s="163"/>
      <c r="E125" s="168">
        <v>0.108</v>
      </c>
      <c r="F125" s="171"/>
      <c r="G125" s="171"/>
      <c r="H125" s="171"/>
      <c r="I125" s="171"/>
      <c r="J125" s="171"/>
      <c r="K125" s="171"/>
      <c r="L125" s="171"/>
      <c r="M125" s="171"/>
      <c r="N125" s="161"/>
      <c r="O125" s="161"/>
      <c r="P125" s="161"/>
      <c r="Q125" s="161"/>
      <c r="R125" s="161"/>
      <c r="S125" s="161"/>
      <c r="T125" s="162"/>
      <c r="U125" s="161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138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>
      <c r="A126" s="152">
        <v>46</v>
      </c>
      <c r="B126" s="158" t="s">
        <v>294</v>
      </c>
      <c r="C126" s="193" t="s">
        <v>295</v>
      </c>
      <c r="D126" s="160" t="s">
        <v>135</v>
      </c>
      <c r="E126" s="167">
        <v>0.55200000000000005</v>
      </c>
      <c r="F126" s="170">
        <f>H126+J126</f>
        <v>0</v>
      </c>
      <c r="G126" s="171">
        <f>ROUND(E126*F126,2)</f>
        <v>0</v>
      </c>
      <c r="H126" s="171"/>
      <c r="I126" s="171">
        <f>ROUND(E126*H126,2)</f>
        <v>0</v>
      </c>
      <c r="J126" s="171"/>
      <c r="K126" s="171">
        <f>ROUND(E126*J126,2)</f>
        <v>0</v>
      </c>
      <c r="L126" s="171">
        <v>21</v>
      </c>
      <c r="M126" s="171">
        <f>G126*(1+L126/100)</f>
        <v>0</v>
      </c>
      <c r="N126" s="161">
        <v>0</v>
      </c>
      <c r="O126" s="161">
        <f>ROUND(E126*N126,5)</f>
        <v>0</v>
      </c>
      <c r="P126" s="161">
        <v>0</v>
      </c>
      <c r="Q126" s="161">
        <f>ROUND(E126*P126,5)</f>
        <v>0</v>
      </c>
      <c r="R126" s="161"/>
      <c r="S126" s="161"/>
      <c r="T126" s="162">
        <v>5.64</v>
      </c>
      <c r="U126" s="161">
        <f>ROUND(E126*T126,2)</f>
        <v>3.11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136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>
      <c r="A127" s="152"/>
      <c r="B127" s="158"/>
      <c r="C127" s="194" t="s">
        <v>296</v>
      </c>
      <c r="D127" s="163"/>
      <c r="E127" s="168">
        <v>0.55200000000000005</v>
      </c>
      <c r="F127" s="171"/>
      <c r="G127" s="171"/>
      <c r="H127" s="171"/>
      <c r="I127" s="171"/>
      <c r="J127" s="171"/>
      <c r="K127" s="171"/>
      <c r="L127" s="171"/>
      <c r="M127" s="171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138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2.5" outlineLevel="1">
      <c r="A128" s="152">
        <v>47</v>
      </c>
      <c r="B128" s="158" t="s">
        <v>297</v>
      </c>
      <c r="C128" s="193" t="s">
        <v>298</v>
      </c>
      <c r="D128" s="160" t="s">
        <v>178</v>
      </c>
      <c r="E128" s="167">
        <v>46.89</v>
      </c>
      <c r="F128" s="170">
        <f>H128+J128</f>
        <v>0</v>
      </c>
      <c r="G128" s="171">
        <f>ROUND(E128*F128,2)</f>
        <v>0</v>
      </c>
      <c r="H128" s="171"/>
      <c r="I128" s="171">
        <f>ROUND(E128*H128,2)</f>
        <v>0</v>
      </c>
      <c r="J128" s="171"/>
      <c r="K128" s="171">
        <f>ROUND(E128*J128,2)</f>
        <v>0</v>
      </c>
      <c r="L128" s="171">
        <v>21</v>
      </c>
      <c r="M128" s="171">
        <f>G128*(1+L128/100)</f>
        <v>0</v>
      </c>
      <c r="N128" s="161">
        <v>0</v>
      </c>
      <c r="O128" s="161">
        <f>ROUND(E128*N128,5)</f>
        <v>0</v>
      </c>
      <c r="P128" s="161">
        <v>0.02</v>
      </c>
      <c r="Q128" s="161">
        <f>ROUND(E128*P128,5)</f>
        <v>0.93779999999999997</v>
      </c>
      <c r="R128" s="161"/>
      <c r="S128" s="161"/>
      <c r="T128" s="162">
        <v>0.23</v>
      </c>
      <c r="U128" s="161">
        <f>ROUND(E128*T128,2)</f>
        <v>10.78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136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>
      <c r="A129" s="152"/>
      <c r="B129" s="158"/>
      <c r="C129" s="194" t="s">
        <v>299</v>
      </c>
      <c r="D129" s="163"/>
      <c r="E129" s="168">
        <v>38.119999999999997</v>
      </c>
      <c r="F129" s="171"/>
      <c r="G129" s="171"/>
      <c r="H129" s="171"/>
      <c r="I129" s="171"/>
      <c r="J129" s="171"/>
      <c r="K129" s="171"/>
      <c r="L129" s="171"/>
      <c r="M129" s="171"/>
      <c r="N129" s="161"/>
      <c r="O129" s="161"/>
      <c r="P129" s="161"/>
      <c r="Q129" s="161"/>
      <c r="R129" s="161"/>
      <c r="S129" s="161"/>
      <c r="T129" s="162"/>
      <c r="U129" s="16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138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>
      <c r="A130" s="152"/>
      <c r="B130" s="158"/>
      <c r="C130" s="194" t="s">
        <v>300</v>
      </c>
      <c r="D130" s="163"/>
      <c r="E130" s="168">
        <v>8.77</v>
      </c>
      <c r="F130" s="171"/>
      <c r="G130" s="171"/>
      <c r="H130" s="171"/>
      <c r="I130" s="171"/>
      <c r="J130" s="171"/>
      <c r="K130" s="171"/>
      <c r="L130" s="171"/>
      <c r="M130" s="171"/>
      <c r="N130" s="161"/>
      <c r="O130" s="161"/>
      <c r="P130" s="161"/>
      <c r="Q130" s="161"/>
      <c r="R130" s="161"/>
      <c r="S130" s="161"/>
      <c r="T130" s="162"/>
      <c r="U130" s="16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138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>
      <c r="A131" s="152">
        <v>48</v>
      </c>
      <c r="B131" s="158" t="s">
        <v>301</v>
      </c>
      <c r="C131" s="193" t="s">
        <v>302</v>
      </c>
      <c r="D131" s="160" t="s">
        <v>135</v>
      </c>
      <c r="E131" s="167">
        <v>2.2307999999999999</v>
      </c>
      <c r="F131" s="170">
        <f>H131+J131</f>
        <v>0</v>
      </c>
      <c r="G131" s="171">
        <f>ROUND(E131*F131,2)</f>
        <v>0</v>
      </c>
      <c r="H131" s="171"/>
      <c r="I131" s="171">
        <f>ROUND(E131*H131,2)</f>
        <v>0</v>
      </c>
      <c r="J131" s="171"/>
      <c r="K131" s="171">
        <f>ROUND(E131*J131,2)</f>
        <v>0</v>
      </c>
      <c r="L131" s="171">
        <v>21</v>
      </c>
      <c r="M131" s="171">
        <f>G131*(1+L131/100)</f>
        <v>0</v>
      </c>
      <c r="N131" s="161">
        <v>2.66E-3</v>
      </c>
      <c r="O131" s="161">
        <f>ROUND(E131*N131,5)</f>
        <v>5.9300000000000004E-3</v>
      </c>
      <c r="P131" s="161">
        <v>1.7</v>
      </c>
      <c r="Q131" s="161">
        <f>ROUND(E131*P131,5)</f>
        <v>3.79236</v>
      </c>
      <c r="R131" s="161"/>
      <c r="S131" s="161"/>
      <c r="T131" s="162">
        <v>6.8819999999999997</v>
      </c>
      <c r="U131" s="161">
        <f>ROUND(E131*T131,2)</f>
        <v>15.35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136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52"/>
      <c r="B132" s="158"/>
      <c r="C132" s="194" t="s">
        <v>303</v>
      </c>
      <c r="D132" s="163"/>
      <c r="E132" s="168">
        <v>2.2307999999999999</v>
      </c>
      <c r="F132" s="171"/>
      <c r="G132" s="171"/>
      <c r="H132" s="171"/>
      <c r="I132" s="171"/>
      <c r="J132" s="171"/>
      <c r="K132" s="171"/>
      <c r="L132" s="171"/>
      <c r="M132" s="171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138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ht="22.5" outlineLevel="1">
      <c r="A133" s="152">
        <v>49</v>
      </c>
      <c r="B133" s="158" t="s">
        <v>304</v>
      </c>
      <c r="C133" s="193" t="s">
        <v>305</v>
      </c>
      <c r="D133" s="160" t="s">
        <v>178</v>
      </c>
      <c r="E133" s="167">
        <v>6.7575000000000003</v>
      </c>
      <c r="F133" s="170">
        <f>H133+J133</f>
        <v>0</v>
      </c>
      <c r="G133" s="171">
        <f>ROUND(E133*F133,2)</f>
        <v>0</v>
      </c>
      <c r="H133" s="171"/>
      <c r="I133" s="171">
        <f>ROUND(E133*H133,2)</f>
        <v>0</v>
      </c>
      <c r="J133" s="171"/>
      <c r="K133" s="171">
        <f>ROUND(E133*J133,2)</f>
        <v>0</v>
      </c>
      <c r="L133" s="171">
        <v>21</v>
      </c>
      <c r="M133" s="171">
        <f>G133*(1+L133/100)</f>
        <v>0</v>
      </c>
      <c r="N133" s="161">
        <v>3.3E-4</v>
      </c>
      <c r="O133" s="161">
        <f>ROUND(E133*N133,5)</f>
        <v>2.2300000000000002E-3</v>
      </c>
      <c r="P133" s="161">
        <v>1.183E-2</v>
      </c>
      <c r="Q133" s="161">
        <f>ROUND(E133*P133,5)</f>
        <v>7.9939999999999997E-2</v>
      </c>
      <c r="R133" s="161"/>
      <c r="S133" s="161"/>
      <c r="T133" s="162">
        <v>0.34599999999999997</v>
      </c>
      <c r="U133" s="161">
        <f>ROUND(E133*T133,2)</f>
        <v>2.34</v>
      </c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136</v>
      </c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2"/>
      <c r="B134" s="158"/>
      <c r="C134" s="194" t="s">
        <v>306</v>
      </c>
      <c r="D134" s="163"/>
      <c r="E134" s="168">
        <v>6.7575000000000003</v>
      </c>
      <c r="F134" s="171"/>
      <c r="G134" s="171"/>
      <c r="H134" s="171"/>
      <c r="I134" s="171"/>
      <c r="J134" s="171"/>
      <c r="K134" s="171"/>
      <c r="L134" s="171"/>
      <c r="M134" s="171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138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>
      <c r="A135" s="153" t="s">
        <v>131</v>
      </c>
      <c r="B135" s="159" t="s">
        <v>72</v>
      </c>
      <c r="C135" s="195" t="s">
        <v>73</v>
      </c>
      <c r="D135" s="164"/>
      <c r="E135" s="169"/>
      <c r="F135" s="172"/>
      <c r="G135" s="172">
        <f>SUMIF(AE136:AE171,"&lt;&gt;NOR",G136:G171)</f>
        <v>0</v>
      </c>
      <c r="H135" s="172"/>
      <c r="I135" s="172">
        <f>SUM(I136:I171)</f>
        <v>0</v>
      </c>
      <c r="J135" s="172"/>
      <c r="K135" s="172">
        <f>SUM(K136:K171)</f>
        <v>0</v>
      </c>
      <c r="L135" s="172"/>
      <c r="M135" s="172">
        <f>SUM(M136:M171)</f>
        <v>0</v>
      </c>
      <c r="N135" s="165"/>
      <c r="O135" s="165">
        <f>SUM(O136:O171)</f>
        <v>1.2750000000000001E-2</v>
      </c>
      <c r="P135" s="165"/>
      <c r="Q135" s="165">
        <f>SUM(Q136:Q171)</f>
        <v>9.7841299999999993</v>
      </c>
      <c r="R135" s="165"/>
      <c r="S135" s="165"/>
      <c r="T135" s="166"/>
      <c r="U135" s="165">
        <f>SUM(U136:U171)</f>
        <v>185.47000000000003</v>
      </c>
      <c r="AE135" t="s">
        <v>132</v>
      </c>
    </row>
    <row r="136" spans="1:60" outlineLevel="1">
      <c r="A136" s="152">
        <v>50</v>
      </c>
      <c r="B136" s="158" t="s">
        <v>307</v>
      </c>
      <c r="C136" s="193" t="s">
        <v>308</v>
      </c>
      <c r="D136" s="160" t="s">
        <v>178</v>
      </c>
      <c r="E136" s="167">
        <v>121.96899999999999</v>
      </c>
      <c r="F136" s="170">
        <f>H136+J136</f>
        <v>0</v>
      </c>
      <c r="G136" s="171">
        <f>ROUND(E136*F136,2)</f>
        <v>0</v>
      </c>
      <c r="H136" s="171"/>
      <c r="I136" s="171">
        <f>ROUND(E136*H136,2)</f>
        <v>0</v>
      </c>
      <c r="J136" s="171"/>
      <c r="K136" s="171">
        <f>ROUND(E136*J136,2)</f>
        <v>0</v>
      </c>
      <c r="L136" s="171">
        <v>21</v>
      </c>
      <c r="M136" s="171">
        <f>G136*(1+L136/100)</f>
        <v>0</v>
      </c>
      <c r="N136" s="161">
        <v>0</v>
      </c>
      <c r="O136" s="161">
        <f>ROUND(E136*N136,5)</f>
        <v>0</v>
      </c>
      <c r="P136" s="161">
        <v>6.8000000000000005E-2</v>
      </c>
      <c r="Q136" s="161">
        <f>ROUND(E136*P136,5)</f>
        <v>8.2938899999999993</v>
      </c>
      <c r="R136" s="161"/>
      <c r="S136" s="161"/>
      <c r="T136" s="162">
        <v>0.3</v>
      </c>
      <c r="U136" s="161">
        <f>ROUND(E136*T136,2)</f>
        <v>36.590000000000003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136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33.75" outlineLevel="1">
      <c r="A137" s="152"/>
      <c r="B137" s="158"/>
      <c r="C137" s="194" t="s">
        <v>309</v>
      </c>
      <c r="D137" s="163"/>
      <c r="E137" s="168">
        <v>38.020000000000003</v>
      </c>
      <c r="F137" s="171"/>
      <c r="G137" s="171"/>
      <c r="H137" s="171"/>
      <c r="I137" s="171"/>
      <c r="J137" s="171"/>
      <c r="K137" s="171"/>
      <c r="L137" s="171"/>
      <c r="M137" s="171"/>
      <c r="N137" s="161"/>
      <c r="O137" s="161"/>
      <c r="P137" s="161"/>
      <c r="Q137" s="161"/>
      <c r="R137" s="161"/>
      <c r="S137" s="161"/>
      <c r="T137" s="162"/>
      <c r="U137" s="161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138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45" outlineLevel="1">
      <c r="A138" s="152"/>
      <c r="B138" s="158"/>
      <c r="C138" s="194" t="s">
        <v>310</v>
      </c>
      <c r="D138" s="163"/>
      <c r="E138" s="168">
        <v>83.948999999999998</v>
      </c>
      <c r="F138" s="171"/>
      <c r="G138" s="171"/>
      <c r="H138" s="171"/>
      <c r="I138" s="171"/>
      <c r="J138" s="171"/>
      <c r="K138" s="171"/>
      <c r="L138" s="171"/>
      <c r="M138" s="171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138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2">
        <v>51</v>
      </c>
      <c r="B139" s="158" t="s">
        <v>311</v>
      </c>
      <c r="C139" s="193" t="s">
        <v>312</v>
      </c>
      <c r="D139" s="160" t="s">
        <v>246</v>
      </c>
      <c r="E139" s="167">
        <v>30.728999999999999</v>
      </c>
      <c r="F139" s="170">
        <f>H139+J139</f>
        <v>0</v>
      </c>
      <c r="G139" s="171">
        <f>ROUND(E139*F139,2)</f>
        <v>0</v>
      </c>
      <c r="H139" s="171"/>
      <c r="I139" s="171">
        <f>ROUND(E139*H139,2)</f>
        <v>0</v>
      </c>
      <c r="J139" s="171"/>
      <c r="K139" s="171">
        <f>ROUND(E139*J139,2)</f>
        <v>0</v>
      </c>
      <c r="L139" s="171">
        <v>21</v>
      </c>
      <c r="M139" s="171">
        <f>G139*(1+L139/100)</f>
        <v>0</v>
      </c>
      <c r="N139" s="161">
        <v>0</v>
      </c>
      <c r="O139" s="161">
        <f>ROUND(E139*N139,5)</f>
        <v>0</v>
      </c>
      <c r="P139" s="161">
        <v>0</v>
      </c>
      <c r="Q139" s="161">
        <f>ROUND(E139*P139,5)</f>
        <v>0</v>
      </c>
      <c r="R139" s="161"/>
      <c r="S139" s="161"/>
      <c r="T139" s="162">
        <v>0.94199999999999995</v>
      </c>
      <c r="U139" s="161">
        <f>ROUND(E139*T139,2)</f>
        <v>28.95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136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2"/>
      <c r="B140" s="158"/>
      <c r="C140" s="194" t="s">
        <v>313</v>
      </c>
      <c r="D140" s="163"/>
      <c r="E140" s="168">
        <v>30.728999999999999</v>
      </c>
      <c r="F140" s="171"/>
      <c r="G140" s="171"/>
      <c r="H140" s="171"/>
      <c r="I140" s="171"/>
      <c r="J140" s="171"/>
      <c r="K140" s="171"/>
      <c r="L140" s="171"/>
      <c r="M140" s="171"/>
      <c r="N140" s="161"/>
      <c r="O140" s="161"/>
      <c r="P140" s="161"/>
      <c r="Q140" s="161"/>
      <c r="R140" s="161"/>
      <c r="S140" s="161"/>
      <c r="T140" s="162"/>
      <c r="U140" s="16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138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52">
        <v>52</v>
      </c>
      <c r="B141" s="158" t="s">
        <v>314</v>
      </c>
      <c r="C141" s="193" t="s">
        <v>315</v>
      </c>
      <c r="D141" s="160" t="s">
        <v>246</v>
      </c>
      <c r="E141" s="167">
        <v>553.12199999999996</v>
      </c>
      <c r="F141" s="170">
        <f>H141+J141</f>
        <v>0</v>
      </c>
      <c r="G141" s="171">
        <f>ROUND(E141*F141,2)</f>
        <v>0</v>
      </c>
      <c r="H141" s="171"/>
      <c r="I141" s="171">
        <f>ROUND(E141*H141,2)</f>
        <v>0</v>
      </c>
      <c r="J141" s="171"/>
      <c r="K141" s="171">
        <f>ROUND(E141*J141,2)</f>
        <v>0</v>
      </c>
      <c r="L141" s="171">
        <v>21</v>
      </c>
      <c r="M141" s="171">
        <f>G141*(1+L141/100)</f>
        <v>0</v>
      </c>
      <c r="N141" s="161">
        <v>0</v>
      </c>
      <c r="O141" s="161">
        <f>ROUND(E141*N141,5)</f>
        <v>0</v>
      </c>
      <c r="P141" s="161">
        <v>0</v>
      </c>
      <c r="Q141" s="161">
        <f>ROUND(E141*P141,5)</f>
        <v>0</v>
      </c>
      <c r="R141" s="161"/>
      <c r="S141" s="161"/>
      <c r="T141" s="162">
        <v>0.105</v>
      </c>
      <c r="U141" s="161">
        <f>ROUND(E141*T141,2)</f>
        <v>58.08</v>
      </c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136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2"/>
      <c r="B142" s="158"/>
      <c r="C142" s="194" t="s">
        <v>316</v>
      </c>
      <c r="D142" s="163"/>
      <c r="E142" s="168">
        <v>553.12199999999996</v>
      </c>
      <c r="F142" s="171"/>
      <c r="G142" s="171"/>
      <c r="H142" s="171"/>
      <c r="I142" s="171"/>
      <c r="J142" s="171"/>
      <c r="K142" s="171"/>
      <c r="L142" s="171"/>
      <c r="M142" s="171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138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52">
        <v>53</v>
      </c>
      <c r="B143" s="158" t="s">
        <v>317</v>
      </c>
      <c r="C143" s="193" t="s">
        <v>318</v>
      </c>
      <c r="D143" s="160" t="s">
        <v>246</v>
      </c>
      <c r="E143" s="167">
        <v>30.728999999999999</v>
      </c>
      <c r="F143" s="170">
        <f>H143+J143</f>
        <v>0</v>
      </c>
      <c r="G143" s="171">
        <f>ROUND(E143*F143,2)</f>
        <v>0</v>
      </c>
      <c r="H143" s="171"/>
      <c r="I143" s="171">
        <f>ROUND(E143*H143,2)</f>
        <v>0</v>
      </c>
      <c r="J143" s="171"/>
      <c r="K143" s="171">
        <f>ROUND(E143*J143,2)</f>
        <v>0</v>
      </c>
      <c r="L143" s="171">
        <v>21</v>
      </c>
      <c r="M143" s="171">
        <f>G143*(1+L143/100)</f>
        <v>0</v>
      </c>
      <c r="N143" s="161">
        <v>0</v>
      </c>
      <c r="O143" s="161">
        <f>ROUND(E143*N143,5)</f>
        <v>0</v>
      </c>
      <c r="P143" s="161">
        <v>0</v>
      </c>
      <c r="Q143" s="161">
        <f>ROUND(E143*P143,5)</f>
        <v>0</v>
      </c>
      <c r="R143" s="161"/>
      <c r="S143" s="161"/>
      <c r="T143" s="162">
        <v>0.68799999999999994</v>
      </c>
      <c r="U143" s="161">
        <f>ROUND(E143*T143,2)</f>
        <v>21.14</v>
      </c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136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>
      <c r="A144" s="152"/>
      <c r="B144" s="158"/>
      <c r="C144" s="194" t="s">
        <v>313</v>
      </c>
      <c r="D144" s="163"/>
      <c r="E144" s="168">
        <v>30.728999999999999</v>
      </c>
      <c r="F144" s="171"/>
      <c r="G144" s="171"/>
      <c r="H144" s="171"/>
      <c r="I144" s="171"/>
      <c r="J144" s="171"/>
      <c r="K144" s="171"/>
      <c r="L144" s="171"/>
      <c r="M144" s="171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138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52">
        <v>54</v>
      </c>
      <c r="B145" s="158" t="s">
        <v>319</v>
      </c>
      <c r="C145" s="193" t="s">
        <v>320</v>
      </c>
      <c r="D145" s="160" t="s">
        <v>246</v>
      </c>
      <c r="E145" s="167">
        <v>30.728999999999999</v>
      </c>
      <c r="F145" s="170">
        <f>H145+J145</f>
        <v>0</v>
      </c>
      <c r="G145" s="171">
        <f>ROUND(E145*F145,2)</f>
        <v>0</v>
      </c>
      <c r="H145" s="171"/>
      <c r="I145" s="171">
        <f>ROUND(E145*H145,2)</f>
        <v>0</v>
      </c>
      <c r="J145" s="171"/>
      <c r="K145" s="171">
        <f>ROUND(E145*J145,2)</f>
        <v>0</v>
      </c>
      <c r="L145" s="171">
        <v>21</v>
      </c>
      <c r="M145" s="171">
        <f>G145*(1+L145/100)</f>
        <v>0</v>
      </c>
      <c r="N145" s="161">
        <v>0</v>
      </c>
      <c r="O145" s="161">
        <f>ROUND(E145*N145,5)</f>
        <v>0</v>
      </c>
      <c r="P145" s="161">
        <v>0</v>
      </c>
      <c r="Q145" s="161">
        <f>ROUND(E145*P145,5)</f>
        <v>0</v>
      </c>
      <c r="R145" s="161"/>
      <c r="S145" s="161"/>
      <c r="T145" s="162">
        <v>0.49</v>
      </c>
      <c r="U145" s="161">
        <f>ROUND(E145*T145,2)</f>
        <v>15.06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136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52">
        <v>55</v>
      </c>
      <c r="B146" s="158" t="s">
        <v>321</v>
      </c>
      <c r="C146" s="193" t="s">
        <v>322</v>
      </c>
      <c r="D146" s="160" t="s">
        <v>246</v>
      </c>
      <c r="E146" s="167">
        <v>460.935</v>
      </c>
      <c r="F146" s="170">
        <f>H146+J146</f>
        <v>0</v>
      </c>
      <c r="G146" s="171">
        <f>ROUND(E146*F146,2)</f>
        <v>0</v>
      </c>
      <c r="H146" s="171"/>
      <c r="I146" s="171">
        <f>ROUND(E146*H146,2)</f>
        <v>0</v>
      </c>
      <c r="J146" s="171"/>
      <c r="K146" s="171">
        <f>ROUND(E146*J146,2)</f>
        <v>0</v>
      </c>
      <c r="L146" s="171">
        <v>21</v>
      </c>
      <c r="M146" s="171">
        <f>G146*(1+L146/100)</f>
        <v>0</v>
      </c>
      <c r="N146" s="161">
        <v>0</v>
      </c>
      <c r="O146" s="161">
        <f>ROUND(E146*N146,5)</f>
        <v>0</v>
      </c>
      <c r="P146" s="161">
        <v>0</v>
      </c>
      <c r="Q146" s="161">
        <f>ROUND(E146*P146,5)</f>
        <v>0</v>
      </c>
      <c r="R146" s="161"/>
      <c r="S146" s="161"/>
      <c r="T146" s="162">
        <v>0</v>
      </c>
      <c r="U146" s="161">
        <f>ROUND(E146*T146,2)</f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136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2"/>
      <c r="B147" s="158"/>
      <c r="C147" s="194" t="s">
        <v>323</v>
      </c>
      <c r="D147" s="163"/>
      <c r="E147" s="168">
        <v>460.935</v>
      </c>
      <c r="F147" s="171"/>
      <c r="G147" s="171"/>
      <c r="H147" s="171"/>
      <c r="I147" s="171"/>
      <c r="J147" s="171"/>
      <c r="K147" s="171"/>
      <c r="L147" s="171"/>
      <c r="M147" s="171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138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52">
        <v>56</v>
      </c>
      <c r="B148" s="158" t="s">
        <v>324</v>
      </c>
      <c r="C148" s="193" t="s">
        <v>325</v>
      </c>
      <c r="D148" s="160" t="s">
        <v>246</v>
      </c>
      <c r="E148" s="167">
        <v>30.728999999999999</v>
      </c>
      <c r="F148" s="170">
        <f>H148+J148</f>
        <v>0</v>
      </c>
      <c r="G148" s="171">
        <f>ROUND(E148*F148,2)</f>
        <v>0</v>
      </c>
      <c r="H148" s="171"/>
      <c r="I148" s="171">
        <f>ROUND(E148*H148,2)</f>
        <v>0</v>
      </c>
      <c r="J148" s="171"/>
      <c r="K148" s="171">
        <f>ROUND(E148*J148,2)</f>
        <v>0</v>
      </c>
      <c r="L148" s="171">
        <v>21</v>
      </c>
      <c r="M148" s="171">
        <f>G148*(1+L148/100)</f>
        <v>0</v>
      </c>
      <c r="N148" s="161">
        <v>0</v>
      </c>
      <c r="O148" s="161">
        <f>ROUND(E148*N148,5)</f>
        <v>0</v>
      </c>
      <c r="P148" s="161">
        <v>0</v>
      </c>
      <c r="Q148" s="161">
        <f>ROUND(E148*P148,5)</f>
        <v>0</v>
      </c>
      <c r="R148" s="161"/>
      <c r="S148" s="161"/>
      <c r="T148" s="162">
        <v>6.0000000000000001E-3</v>
      </c>
      <c r="U148" s="161">
        <f>ROUND(E148*T148,2)</f>
        <v>0.18</v>
      </c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136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>
      <c r="A149" s="152">
        <v>57</v>
      </c>
      <c r="B149" s="158" t="s">
        <v>326</v>
      </c>
      <c r="C149" s="193" t="s">
        <v>327</v>
      </c>
      <c r="D149" s="160" t="s">
        <v>246</v>
      </c>
      <c r="E149" s="167">
        <v>0.59899999999999998</v>
      </c>
      <c r="F149" s="170">
        <f>H149+J149</f>
        <v>0</v>
      </c>
      <c r="G149" s="171">
        <f>ROUND(E149*F149,2)</f>
        <v>0</v>
      </c>
      <c r="H149" s="171"/>
      <c r="I149" s="171">
        <f>ROUND(E149*H149,2)</f>
        <v>0</v>
      </c>
      <c r="J149" s="171"/>
      <c r="K149" s="171">
        <f>ROUND(E149*J149,2)</f>
        <v>0</v>
      </c>
      <c r="L149" s="171">
        <v>21</v>
      </c>
      <c r="M149" s="171">
        <f>G149*(1+L149/100)</f>
        <v>0</v>
      </c>
      <c r="N149" s="161">
        <v>0</v>
      </c>
      <c r="O149" s="161">
        <f>ROUND(E149*N149,5)</f>
        <v>0</v>
      </c>
      <c r="P149" s="161">
        <v>0</v>
      </c>
      <c r="Q149" s="161">
        <f>ROUND(E149*P149,5)</f>
        <v>0</v>
      </c>
      <c r="R149" s="161"/>
      <c r="S149" s="161"/>
      <c r="T149" s="162">
        <v>0</v>
      </c>
      <c r="U149" s="161">
        <f>ROUND(E149*T149,2)</f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136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>
      <c r="A150" s="152">
        <v>58</v>
      </c>
      <c r="B150" s="158" t="s">
        <v>328</v>
      </c>
      <c r="C150" s="193" t="s">
        <v>329</v>
      </c>
      <c r="D150" s="160" t="s">
        <v>246</v>
      </c>
      <c r="E150" s="167">
        <v>0.108</v>
      </c>
      <c r="F150" s="170">
        <f>H150+J150</f>
        <v>0</v>
      </c>
      <c r="G150" s="171">
        <f>ROUND(E150*F150,2)</f>
        <v>0</v>
      </c>
      <c r="H150" s="171"/>
      <c r="I150" s="171">
        <f>ROUND(E150*H150,2)</f>
        <v>0</v>
      </c>
      <c r="J150" s="171"/>
      <c r="K150" s="171">
        <f>ROUND(E150*J150,2)</f>
        <v>0</v>
      </c>
      <c r="L150" s="171">
        <v>21</v>
      </c>
      <c r="M150" s="171">
        <f>G150*(1+L150/100)</f>
        <v>0</v>
      </c>
      <c r="N150" s="161">
        <v>0</v>
      </c>
      <c r="O150" s="161">
        <f>ROUND(E150*N150,5)</f>
        <v>0</v>
      </c>
      <c r="P150" s="161">
        <v>0</v>
      </c>
      <c r="Q150" s="161">
        <f>ROUND(E150*P150,5)</f>
        <v>0</v>
      </c>
      <c r="R150" s="161"/>
      <c r="S150" s="161"/>
      <c r="T150" s="162">
        <v>0</v>
      </c>
      <c r="U150" s="161">
        <f>ROUND(E150*T150,2)</f>
        <v>0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136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2"/>
      <c r="B151" s="158"/>
      <c r="C151" s="194" t="s">
        <v>330</v>
      </c>
      <c r="D151" s="163"/>
      <c r="E151" s="168">
        <v>0.108</v>
      </c>
      <c r="F151" s="171"/>
      <c r="G151" s="171"/>
      <c r="H151" s="171"/>
      <c r="I151" s="171"/>
      <c r="J151" s="171"/>
      <c r="K151" s="171"/>
      <c r="L151" s="171"/>
      <c r="M151" s="171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138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>
      <c r="A152" s="152">
        <v>59</v>
      </c>
      <c r="B152" s="158" t="s">
        <v>331</v>
      </c>
      <c r="C152" s="193" t="s">
        <v>332</v>
      </c>
      <c r="D152" s="160" t="s">
        <v>246</v>
      </c>
      <c r="E152" s="167">
        <v>0.157</v>
      </c>
      <c r="F152" s="170">
        <f>H152+J152</f>
        <v>0</v>
      </c>
      <c r="G152" s="171">
        <f>ROUND(E152*F152,2)</f>
        <v>0</v>
      </c>
      <c r="H152" s="171"/>
      <c r="I152" s="171">
        <f>ROUND(E152*H152,2)</f>
        <v>0</v>
      </c>
      <c r="J152" s="171"/>
      <c r="K152" s="171">
        <f>ROUND(E152*J152,2)</f>
        <v>0</v>
      </c>
      <c r="L152" s="171">
        <v>21</v>
      </c>
      <c r="M152" s="171">
        <f>G152*(1+L152/100)</f>
        <v>0</v>
      </c>
      <c r="N152" s="161">
        <v>0</v>
      </c>
      <c r="O152" s="161">
        <f>ROUND(E152*N152,5)</f>
        <v>0</v>
      </c>
      <c r="P152" s="161">
        <v>0</v>
      </c>
      <c r="Q152" s="161">
        <f>ROUND(E152*P152,5)</f>
        <v>0</v>
      </c>
      <c r="R152" s="161"/>
      <c r="S152" s="161"/>
      <c r="T152" s="162">
        <v>0</v>
      </c>
      <c r="U152" s="161">
        <f>ROUND(E152*T152,2)</f>
        <v>0</v>
      </c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136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ht="22.5" outlineLevel="1">
      <c r="A153" s="152">
        <v>60</v>
      </c>
      <c r="B153" s="158" t="s">
        <v>333</v>
      </c>
      <c r="C153" s="193" t="s">
        <v>334</v>
      </c>
      <c r="D153" s="160" t="s">
        <v>246</v>
      </c>
      <c r="E153" s="167">
        <v>24.882100000000001</v>
      </c>
      <c r="F153" s="170">
        <f>H153+J153</f>
        <v>0</v>
      </c>
      <c r="G153" s="171">
        <f>ROUND(E153*F153,2)</f>
        <v>0</v>
      </c>
      <c r="H153" s="171"/>
      <c r="I153" s="171">
        <f>ROUND(E153*H153,2)</f>
        <v>0</v>
      </c>
      <c r="J153" s="171"/>
      <c r="K153" s="171">
        <f>ROUND(E153*J153,2)</f>
        <v>0</v>
      </c>
      <c r="L153" s="171">
        <v>21</v>
      </c>
      <c r="M153" s="171">
        <f>G153*(1+L153/100)</f>
        <v>0</v>
      </c>
      <c r="N153" s="161">
        <v>0</v>
      </c>
      <c r="O153" s="161">
        <f>ROUND(E153*N153,5)</f>
        <v>0</v>
      </c>
      <c r="P153" s="161">
        <v>0</v>
      </c>
      <c r="Q153" s="161">
        <f>ROUND(E153*P153,5)</f>
        <v>0</v>
      </c>
      <c r="R153" s="161"/>
      <c r="S153" s="161"/>
      <c r="T153" s="162">
        <v>0</v>
      </c>
      <c r="U153" s="161">
        <f>ROUND(E153*T153,2)</f>
        <v>0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136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>
      <c r="A154" s="152"/>
      <c r="B154" s="158"/>
      <c r="C154" s="194" t="s">
        <v>335</v>
      </c>
      <c r="D154" s="163"/>
      <c r="E154" s="168">
        <v>24.882100000000001</v>
      </c>
      <c r="F154" s="171"/>
      <c r="G154" s="171"/>
      <c r="H154" s="171"/>
      <c r="I154" s="171"/>
      <c r="J154" s="171"/>
      <c r="K154" s="171"/>
      <c r="L154" s="171"/>
      <c r="M154" s="171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138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>
      <c r="A155" s="152">
        <v>61</v>
      </c>
      <c r="B155" s="158" t="s">
        <v>336</v>
      </c>
      <c r="C155" s="193" t="s">
        <v>337</v>
      </c>
      <c r="D155" s="160" t="s">
        <v>246</v>
      </c>
      <c r="E155" s="167">
        <v>0.40300000000000002</v>
      </c>
      <c r="F155" s="170">
        <f>H155+J155</f>
        <v>0</v>
      </c>
      <c r="G155" s="171">
        <f>ROUND(E155*F155,2)</f>
        <v>0</v>
      </c>
      <c r="H155" s="171"/>
      <c r="I155" s="171">
        <f>ROUND(E155*H155,2)</f>
        <v>0</v>
      </c>
      <c r="J155" s="171"/>
      <c r="K155" s="171">
        <f>ROUND(E155*J155,2)</f>
        <v>0</v>
      </c>
      <c r="L155" s="171">
        <v>21</v>
      </c>
      <c r="M155" s="171">
        <f>G155*(1+L155/100)</f>
        <v>0</v>
      </c>
      <c r="N155" s="161">
        <v>0</v>
      </c>
      <c r="O155" s="161">
        <f>ROUND(E155*N155,5)</f>
        <v>0</v>
      </c>
      <c r="P155" s="161">
        <v>0</v>
      </c>
      <c r="Q155" s="161">
        <f>ROUND(E155*P155,5)</f>
        <v>0</v>
      </c>
      <c r="R155" s="161"/>
      <c r="S155" s="161"/>
      <c r="T155" s="162">
        <v>0</v>
      </c>
      <c r="U155" s="161">
        <f>ROUND(E155*T155,2)</f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136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>
      <c r="A156" s="152">
        <v>62</v>
      </c>
      <c r="B156" s="158" t="s">
        <v>338</v>
      </c>
      <c r="C156" s="193" t="s">
        <v>339</v>
      </c>
      <c r="D156" s="160" t="s">
        <v>246</v>
      </c>
      <c r="E156" s="167">
        <v>7.8E-2</v>
      </c>
      <c r="F156" s="170">
        <f>H156+J156</f>
        <v>0</v>
      </c>
      <c r="G156" s="171">
        <f>ROUND(E156*F156,2)</f>
        <v>0</v>
      </c>
      <c r="H156" s="171"/>
      <c r="I156" s="171">
        <f>ROUND(E156*H156,2)</f>
        <v>0</v>
      </c>
      <c r="J156" s="171"/>
      <c r="K156" s="171">
        <f>ROUND(E156*J156,2)</f>
        <v>0</v>
      </c>
      <c r="L156" s="171">
        <v>21</v>
      </c>
      <c r="M156" s="171">
        <f>G156*(1+L156/100)</f>
        <v>0</v>
      </c>
      <c r="N156" s="161">
        <v>0</v>
      </c>
      <c r="O156" s="161">
        <f>ROUND(E156*N156,5)</f>
        <v>0</v>
      </c>
      <c r="P156" s="161">
        <v>0</v>
      </c>
      <c r="Q156" s="161">
        <f>ROUND(E156*P156,5)</f>
        <v>0</v>
      </c>
      <c r="R156" s="161"/>
      <c r="S156" s="161"/>
      <c r="T156" s="162">
        <v>0</v>
      </c>
      <c r="U156" s="161">
        <f>ROUND(E156*T156,2)</f>
        <v>0</v>
      </c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136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>
      <c r="A157" s="152">
        <v>63</v>
      </c>
      <c r="B157" s="158" t="s">
        <v>340</v>
      </c>
      <c r="C157" s="193" t="s">
        <v>341</v>
      </c>
      <c r="D157" s="160" t="s">
        <v>246</v>
      </c>
      <c r="E157" s="167">
        <v>3.8719000000000001</v>
      </c>
      <c r="F157" s="170">
        <f>H157+J157</f>
        <v>0</v>
      </c>
      <c r="G157" s="171">
        <f>ROUND(E157*F157,2)</f>
        <v>0</v>
      </c>
      <c r="H157" s="171"/>
      <c r="I157" s="171">
        <f>ROUND(E157*H157,2)</f>
        <v>0</v>
      </c>
      <c r="J157" s="171"/>
      <c r="K157" s="171">
        <f>ROUND(E157*J157,2)</f>
        <v>0</v>
      </c>
      <c r="L157" s="171">
        <v>21</v>
      </c>
      <c r="M157" s="171">
        <f>G157*(1+L157/100)</f>
        <v>0</v>
      </c>
      <c r="N157" s="161">
        <v>0</v>
      </c>
      <c r="O157" s="161">
        <f>ROUND(E157*N157,5)</f>
        <v>0</v>
      </c>
      <c r="P157" s="161">
        <v>0</v>
      </c>
      <c r="Q157" s="161">
        <f>ROUND(E157*P157,5)</f>
        <v>0</v>
      </c>
      <c r="R157" s="161"/>
      <c r="S157" s="161"/>
      <c r="T157" s="162">
        <v>0</v>
      </c>
      <c r="U157" s="161">
        <f>ROUND(E157*T157,2)</f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136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>
      <c r="A158" s="152"/>
      <c r="B158" s="158"/>
      <c r="C158" s="194" t="s">
        <v>342</v>
      </c>
      <c r="D158" s="163"/>
      <c r="E158" s="168">
        <v>3.8719000000000001</v>
      </c>
      <c r="F158" s="171"/>
      <c r="G158" s="171"/>
      <c r="H158" s="171"/>
      <c r="I158" s="171"/>
      <c r="J158" s="171"/>
      <c r="K158" s="171"/>
      <c r="L158" s="171"/>
      <c r="M158" s="171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138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52">
        <v>64</v>
      </c>
      <c r="B159" s="158" t="s">
        <v>343</v>
      </c>
      <c r="C159" s="193" t="s">
        <v>344</v>
      </c>
      <c r="D159" s="160" t="s">
        <v>175</v>
      </c>
      <c r="E159" s="167">
        <v>12</v>
      </c>
      <c r="F159" s="170">
        <f>H159+J159</f>
        <v>0</v>
      </c>
      <c r="G159" s="171">
        <f>ROUND(E159*F159,2)</f>
        <v>0</v>
      </c>
      <c r="H159" s="171"/>
      <c r="I159" s="171">
        <f>ROUND(E159*H159,2)</f>
        <v>0</v>
      </c>
      <c r="J159" s="171"/>
      <c r="K159" s="171">
        <f>ROUND(E159*J159,2)</f>
        <v>0</v>
      </c>
      <c r="L159" s="171">
        <v>21</v>
      </c>
      <c r="M159" s="171">
        <f>G159*(1+L159/100)</f>
        <v>0</v>
      </c>
      <c r="N159" s="161">
        <v>3.4000000000000002E-4</v>
      </c>
      <c r="O159" s="161">
        <f>ROUND(E159*N159,5)</f>
        <v>4.0800000000000003E-3</v>
      </c>
      <c r="P159" s="161">
        <v>6.9000000000000006E-2</v>
      </c>
      <c r="Q159" s="161">
        <f>ROUND(E159*P159,5)</f>
        <v>0.82799999999999996</v>
      </c>
      <c r="R159" s="161"/>
      <c r="S159" s="161"/>
      <c r="T159" s="162">
        <v>0.21299999999999999</v>
      </c>
      <c r="U159" s="161">
        <f>ROUND(E159*T159,2)</f>
        <v>2.56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136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>
      <c r="A160" s="152"/>
      <c r="B160" s="158"/>
      <c r="C160" s="194" t="s">
        <v>345</v>
      </c>
      <c r="D160" s="163"/>
      <c r="E160" s="168">
        <v>5</v>
      </c>
      <c r="F160" s="171"/>
      <c r="G160" s="171"/>
      <c r="H160" s="171"/>
      <c r="I160" s="171"/>
      <c r="J160" s="171"/>
      <c r="K160" s="171"/>
      <c r="L160" s="171"/>
      <c r="M160" s="171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138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2"/>
      <c r="B161" s="158"/>
      <c r="C161" s="194" t="s">
        <v>346</v>
      </c>
      <c r="D161" s="163"/>
      <c r="E161" s="168">
        <v>7</v>
      </c>
      <c r="F161" s="171"/>
      <c r="G161" s="171"/>
      <c r="H161" s="171"/>
      <c r="I161" s="171"/>
      <c r="J161" s="171"/>
      <c r="K161" s="171"/>
      <c r="L161" s="171"/>
      <c r="M161" s="171"/>
      <c r="N161" s="161"/>
      <c r="O161" s="161"/>
      <c r="P161" s="161"/>
      <c r="Q161" s="161"/>
      <c r="R161" s="161"/>
      <c r="S161" s="161"/>
      <c r="T161" s="162"/>
      <c r="U161" s="161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138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>
      <c r="A162" s="152">
        <v>65</v>
      </c>
      <c r="B162" s="158" t="s">
        <v>347</v>
      </c>
      <c r="C162" s="193" t="s">
        <v>348</v>
      </c>
      <c r="D162" s="160" t="s">
        <v>191</v>
      </c>
      <c r="E162" s="167">
        <v>0.7</v>
      </c>
      <c r="F162" s="170">
        <f>H162+J162</f>
        <v>0</v>
      </c>
      <c r="G162" s="171">
        <f>ROUND(E162*F162,2)</f>
        <v>0</v>
      </c>
      <c r="H162" s="171"/>
      <c r="I162" s="171">
        <f>ROUND(E162*H162,2)</f>
        <v>0</v>
      </c>
      <c r="J162" s="171"/>
      <c r="K162" s="171">
        <f>ROUND(E162*J162,2)</f>
        <v>0</v>
      </c>
      <c r="L162" s="171">
        <v>21</v>
      </c>
      <c r="M162" s="171">
        <f>G162*(1+L162/100)</f>
        <v>0</v>
      </c>
      <c r="N162" s="161">
        <v>0</v>
      </c>
      <c r="O162" s="161">
        <f>ROUND(E162*N162,5)</f>
        <v>0</v>
      </c>
      <c r="P162" s="161">
        <v>3.6170000000000001E-2</v>
      </c>
      <c r="Q162" s="161">
        <f>ROUND(E162*P162,5)</f>
        <v>2.5319999999999999E-2</v>
      </c>
      <c r="R162" s="161"/>
      <c r="S162" s="161"/>
      <c r="T162" s="162">
        <v>4</v>
      </c>
      <c r="U162" s="161">
        <f>ROUND(E162*T162,2)</f>
        <v>2.8</v>
      </c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136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52"/>
      <c r="B163" s="158"/>
      <c r="C163" s="194" t="s">
        <v>349</v>
      </c>
      <c r="D163" s="163"/>
      <c r="E163" s="168">
        <v>0.7</v>
      </c>
      <c r="F163" s="171"/>
      <c r="G163" s="171"/>
      <c r="H163" s="171"/>
      <c r="I163" s="171"/>
      <c r="J163" s="171"/>
      <c r="K163" s="171"/>
      <c r="L163" s="171"/>
      <c r="M163" s="171"/>
      <c r="N163" s="161"/>
      <c r="O163" s="161"/>
      <c r="P163" s="161"/>
      <c r="Q163" s="161"/>
      <c r="R163" s="161"/>
      <c r="S163" s="161"/>
      <c r="T163" s="162"/>
      <c r="U163" s="161"/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138</v>
      </c>
      <c r="AF163" s="151">
        <v>0</v>
      </c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>
      <c r="A164" s="152">
        <v>66</v>
      </c>
      <c r="B164" s="158" t="s">
        <v>350</v>
      </c>
      <c r="C164" s="193" t="s">
        <v>351</v>
      </c>
      <c r="D164" s="160" t="s">
        <v>191</v>
      </c>
      <c r="E164" s="167">
        <v>0.3</v>
      </c>
      <c r="F164" s="170">
        <f>H164+J164</f>
        <v>0</v>
      </c>
      <c r="G164" s="171">
        <f>ROUND(E164*F164,2)</f>
        <v>0</v>
      </c>
      <c r="H164" s="171"/>
      <c r="I164" s="171">
        <f>ROUND(E164*H164,2)</f>
        <v>0</v>
      </c>
      <c r="J164" s="171"/>
      <c r="K164" s="171">
        <f>ROUND(E164*J164,2)</f>
        <v>0</v>
      </c>
      <c r="L164" s="171">
        <v>21</v>
      </c>
      <c r="M164" s="171">
        <f>G164*(1+L164/100)</f>
        <v>0</v>
      </c>
      <c r="N164" s="161">
        <v>0</v>
      </c>
      <c r="O164" s="161">
        <f>ROUND(E164*N164,5)</f>
        <v>0</v>
      </c>
      <c r="P164" s="161">
        <v>5.6520000000000001E-2</v>
      </c>
      <c r="Q164" s="161">
        <f>ROUND(E164*P164,5)</f>
        <v>1.6959999999999999E-2</v>
      </c>
      <c r="R164" s="161"/>
      <c r="S164" s="161"/>
      <c r="T164" s="162">
        <v>5.5</v>
      </c>
      <c r="U164" s="161">
        <f>ROUND(E164*T164,2)</f>
        <v>1.65</v>
      </c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136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>
      <c r="A165" s="152"/>
      <c r="B165" s="158"/>
      <c r="C165" s="194" t="s">
        <v>352</v>
      </c>
      <c r="D165" s="163"/>
      <c r="E165" s="168">
        <v>0.3</v>
      </c>
      <c r="F165" s="171"/>
      <c r="G165" s="171"/>
      <c r="H165" s="171"/>
      <c r="I165" s="171"/>
      <c r="J165" s="171"/>
      <c r="K165" s="171"/>
      <c r="L165" s="171"/>
      <c r="M165" s="171"/>
      <c r="N165" s="161"/>
      <c r="O165" s="161"/>
      <c r="P165" s="161"/>
      <c r="Q165" s="161"/>
      <c r="R165" s="161"/>
      <c r="S165" s="161"/>
      <c r="T165" s="162"/>
      <c r="U165" s="161"/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138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>
      <c r="A166" s="152">
        <v>67</v>
      </c>
      <c r="B166" s="158" t="s">
        <v>353</v>
      </c>
      <c r="C166" s="193" t="s">
        <v>354</v>
      </c>
      <c r="D166" s="160" t="s">
        <v>191</v>
      </c>
      <c r="E166" s="167">
        <v>1.8</v>
      </c>
      <c r="F166" s="170">
        <f>H166+J166</f>
        <v>0</v>
      </c>
      <c r="G166" s="171">
        <f>ROUND(E166*F166,2)</f>
        <v>0</v>
      </c>
      <c r="H166" s="171"/>
      <c r="I166" s="171">
        <f>ROUND(E166*H166,2)</f>
        <v>0</v>
      </c>
      <c r="J166" s="171"/>
      <c r="K166" s="171">
        <f>ROUND(E166*J166,2)</f>
        <v>0</v>
      </c>
      <c r="L166" s="171">
        <v>21</v>
      </c>
      <c r="M166" s="171">
        <f>G166*(1+L166/100)</f>
        <v>0</v>
      </c>
      <c r="N166" s="161">
        <v>0</v>
      </c>
      <c r="O166" s="161">
        <f>ROUND(E166*N166,5)</f>
        <v>0</v>
      </c>
      <c r="P166" s="161">
        <v>8.831E-2</v>
      </c>
      <c r="Q166" s="161">
        <f>ROUND(E166*P166,5)</f>
        <v>0.15895999999999999</v>
      </c>
      <c r="R166" s="161"/>
      <c r="S166" s="161"/>
      <c r="T166" s="162">
        <v>6.2</v>
      </c>
      <c r="U166" s="161">
        <f>ROUND(E166*T166,2)</f>
        <v>11.16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136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>
      <c r="A167" s="152"/>
      <c r="B167" s="158"/>
      <c r="C167" s="194" t="s">
        <v>355</v>
      </c>
      <c r="D167" s="163"/>
      <c r="E167" s="168">
        <v>1.8</v>
      </c>
      <c r="F167" s="171"/>
      <c r="G167" s="171"/>
      <c r="H167" s="171"/>
      <c r="I167" s="171"/>
      <c r="J167" s="171"/>
      <c r="K167" s="171"/>
      <c r="L167" s="171"/>
      <c r="M167" s="171"/>
      <c r="N167" s="161"/>
      <c r="O167" s="161"/>
      <c r="P167" s="161"/>
      <c r="Q167" s="161"/>
      <c r="R167" s="161"/>
      <c r="S167" s="161"/>
      <c r="T167" s="162"/>
      <c r="U167" s="16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138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>
      <c r="A168" s="152">
        <v>68</v>
      </c>
      <c r="B168" s="158" t="s">
        <v>356</v>
      </c>
      <c r="C168" s="193" t="s">
        <v>357</v>
      </c>
      <c r="D168" s="160" t="s">
        <v>175</v>
      </c>
      <c r="E168" s="167">
        <v>1</v>
      </c>
      <c r="F168" s="170">
        <f>H168+J168</f>
        <v>0</v>
      </c>
      <c r="G168" s="171">
        <f>ROUND(E168*F168,2)</f>
        <v>0</v>
      </c>
      <c r="H168" s="171"/>
      <c r="I168" s="171">
        <f>ROUND(E168*H168,2)</f>
        <v>0</v>
      </c>
      <c r="J168" s="171"/>
      <c r="K168" s="171">
        <f>ROUND(E168*J168,2)</f>
        <v>0</v>
      </c>
      <c r="L168" s="171">
        <v>21</v>
      </c>
      <c r="M168" s="171">
        <f>G168*(1+L168/100)</f>
        <v>0</v>
      </c>
      <c r="N168" s="161">
        <v>3.4000000000000002E-4</v>
      </c>
      <c r="O168" s="161">
        <f>ROUND(E168*N168,5)</f>
        <v>3.4000000000000002E-4</v>
      </c>
      <c r="P168" s="161">
        <v>0.13800000000000001</v>
      </c>
      <c r="Q168" s="161">
        <f>ROUND(E168*P168,5)</f>
        <v>0.13800000000000001</v>
      </c>
      <c r="R168" s="161"/>
      <c r="S168" s="161"/>
      <c r="T168" s="162">
        <v>0.81299999999999994</v>
      </c>
      <c r="U168" s="161">
        <f>ROUND(E168*T168,2)</f>
        <v>0.81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136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>
      <c r="A169" s="152"/>
      <c r="B169" s="158"/>
      <c r="C169" s="194" t="s">
        <v>358</v>
      </c>
      <c r="D169" s="163"/>
      <c r="E169" s="168">
        <v>1</v>
      </c>
      <c r="F169" s="171"/>
      <c r="G169" s="171"/>
      <c r="H169" s="171"/>
      <c r="I169" s="171"/>
      <c r="J169" s="171"/>
      <c r="K169" s="171"/>
      <c r="L169" s="171"/>
      <c r="M169" s="171"/>
      <c r="N169" s="161"/>
      <c r="O169" s="161"/>
      <c r="P169" s="161"/>
      <c r="Q169" s="161"/>
      <c r="R169" s="161"/>
      <c r="S169" s="161"/>
      <c r="T169" s="162"/>
      <c r="U169" s="16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 t="s">
        <v>138</v>
      </c>
      <c r="AF169" s="151">
        <v>0</v>
      </c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>
      <c r="A170" s="152">
        <v>69</v>
      </c>
      <c r="B170" s="158" t="s">
        <v>359</v>
      </c>
      <c r="C170" s="193" t="s">
        <v>360</v>
      </c>
      <c r="D170" s="160" t="s">
        <v>191</v>
      </c>
      <c r="E170" s="167">
        <v>17</v>
      </c>
      <c r="F170" s="170">
        <f>H170+J170</f>
        <v>0</v>
      </c>
      <c r="G170" s="171">
        <f>ROUND(E170*F170,2)</f>
        <v>0</v>
      </c>
      <c r="H170" s="171"/>
      <c r="I170" s="171">
        <f>ROUND(E170*H170,2)</f>
        <v>0</v>
      </c>
      <c r="J170" s="171"/>
      <c r="K170" s="171">
        <f>ROUND(E170*J170,2)</f>
        <v>0</v>
      </c>
      <c r="L170" s="171">
        <v>21</v>
      </c>
      <c r="M170" s="171">
        <f>G170*(1+L170/100)</f>
        <v>0</v>
      </c>
      <c r="N170" s="161">
        <v>4.8999999999999998E-4</v>
      </c>
      <c r="O170" s="161">
        <f>ROUND(E170*N170,5)</f>
        <v>8.3300000000000006E-3</v>
      </c>
      <c r="P170" s="161">
        <v>1.9E-2</v>
      </c>
      <c r="Q170" s="161">
        <f>ROUND(E170*P170,5)</f>
        <v>0.32300000000000001</v>
      </c>
      <c r="R170" s="161"/>
      <c r="S170" s="161"/>
      <c r="T170" s="162">
        <v>0.38200000000000001</v>
      </c>
      <c r="U170" s="161">
        <f>ROUND(E170*T170,2)</f>
        <v>6.49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136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2"/>
      <c r="B171" s="158"/>
      <c r="C171" s="194" t="s">
        <v>361</v>
      </c>
      <c r="D171" s="163"/>
      <c r="E171" s="168">
        <v>17</v>
      </c>
      <c r="F171" s="171"/>
      <c r="G171" s="171"/>
      <c r="H171" s="171"/>
      <c r="I171" s="171"/>
      <c r="J171" s="171"/>
      <c r="K171" s="171"/>
      <c r="L171" s="171"/>
      <c r="M171" s="171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138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>
      <c r="A172" s="153" t="s">
        <v>131</v>
      </c>
      <c r="B172" s="159" t="s">
        <v>74</v>
      </c>
      <c r="C172" s="195" t="s">
        <v>75</v>
      </c>
      <c r="D172" s="164"/>
      <c r="E172" s="169"/>
      <c r="F172" s="172"/>
      <c r="G172" s="172">
        <f>SUMIF(AE173:AE173,"&lt;&gt;NOR",G173:G173)</f>
        <v>0</v>
      </c>
      <c r="H172" s="172"/>
      <c r="I172" s="172">
        <f>SUM(I173:I173)</f>
        <v>0</v>
      </c>
      <c r="J172" s="172"/>
      <c r="K172" s="172">
        <f>SUM(K173:K173)</f>
        <v>0</v>
      </c>
      <c r="L172" s="172"/>
      <c r="M172" s="172">
        <f>SUM(M173:M173)</f>
        <v>0</v>
      </c>
      <c r="N172" s="165"/>
      <c r="O172" s="165">
        <f>SUM(O173:O173)</f>
        <v>0</v>
      </c>
      <c r="P172" s="165"/>
      <c r="Q172" s="165">
        <f>SUM(Q173:Q173)</f>
        <v>0</v>
      </c>
      <c r="R172" s="165"/>
      <c r="S172" s="165"/>
      <c r="T172" s="166"/>
      <c r="U172" s="165">
        <f>SUM(U173:U173)</f>
        <v>147</v>
      </c>
      <c r="AE172" t="s">
        <v>132</v>
      </c>
    </row>
    <row r="173" spans="1:60" ht="22.5" outlineLevel="1">
      <c r="A173" s="152">
        <v>70</v>
      </c>
      <c r="B173" s="158" t="s">
        <v>362</v>
      </c>
      <c r="C173" s="193" t="s">
        <v>363</v>
      </c>
      <c r="D173" s="160" t="s">
        <v>246</v>
      </c>
      <c r="E173" s="167">
        <v>70</v>
      </c>
      <c r="F173" s="170">
        <f>H173+J173</f>
        <v>0</v>
      </c>
      <c r="G173" s="171">
        <f>ROUND(E173*F173,2)</f>
        <v>0</v>
      </c>
      <c r="H173" s="171"/>
      <c r="I173" s="171">
        <f>ROUND(E173*H173,2)</f>
        <v>0</v>
      </c>
      <c r="J173" s="171"/>
      <c r="K173" s="171">
        <f>ROUND(E173*J173,2)</f>
        <v>0</v>
      </c>
      <c r="L173" s="171">
        <v>21</v>
      </c>
      <c r="M173" s="171">
        <f>G173*(1+L173/100)</f>
        <v>0</v>
      </c>
      <c r="N173" s="161">
        <v>0</v>
      </c>
      <c r="O173" s="161">
        <f>ROUND(E173*N173,5)</f>
        <v>0</v>
      </c>
      <c r="P173" s="161">
        <v>0</v>
      </c>
      <c r="Q173" s="161">
        <f>ROUND(E173*P173,5)</f>
        <v>0</v>
      </c>
      <c r="R173" s="161"/>
      <c r="S173" s="161"/>
      <c r="T173" s="162">
        <v>2.1</v>
      </c>
      <c r="U173" s="161">
        <f>ROUND(E173*T173,2)</f>
        <v>147</v>
      </c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136</v>
      </c>
      <c r="AF173" s="151"/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>
      <c r="A174" s="153" t="s">
        <v>131</v>
      </c>
      <c r="B174" s="159" t="s">
        <v>76</v>
      </c>
      <c r="C174" s="195" t="s">
        <v>77</v>
      </c>
      <c r="D174" s="164"/>
      <c r="E174" s="169"/>
      <c r="F174" s="172"/>
      <c r="G174" s="172">
        <f>SUMIF(AE175:AE203,"&lt;&gt;NOR",G175:G203)</f>
        <v>0</v>
      </c>
      <c r="H174" s="172"/>
      <c r="I174" s="172">
        <f>SUM(I175:I203)</f>
        <v>0</v>
      </c>
      <c r="J174" s="172"/>
      <c r="K174" s="172">
        <f>SUM(K175:K203)</f>
        <v>0</v>
      </c>
      <c r="L174" s="172"/>
      <c r="M174" s="172">
        <f>SUM(M175:M203)</f>
        <v>0</v>
      </c>
      <c r="N174" s="165"/>
      <c r="O174" s="165">
        <f>SUM(O175:O203)</f>
        <v>6.3780000000000003E-2</v>
      </c>
      <c r="P174" s="165"/>
      <c r="Q174" s="165">
        <f>SUM(Q175:Q203)</f>
        <v>2.6880000000000001E-2</v>
      </c>
      <c r="R174" s="165"/>
      <c r="S174" s="165"/>
      <c r="T174" s="166"/>
      <c r="U174" s="165">
        <f>SUM(U175:U203)</f>
        <v>12.349999999999998</v>
      </c>
      <c r="AE174" t="s">
        <v>132</v>
      </c>
    </row>
    <row r="175" spans="1:60" ht="22.5" outlineLevel="1">
      <c r="A175" s="152">
        <v>71</v>
      </c>
      <c r="B175" s="158" t="s">
        <v>364</v>
      </c>
      <c r="C175" s="193" t="s">
        <v>365</v>
      </c>
      <c r="D175" s="160" t="s">
        <v>178</v>
      </c>
      <c r="E175" s="167">
        <v>2.76</v>
      </c>
      <c r="F175" s="170">
        <f>H175+J175</f>
        <v>0</v>
      </c>
      <c r="G175" s="171">
        <f>ROUND(E175*F175,2)</f>
        <v>0</v>
      </c>
      <c r="H175" s="171"/>
      <c r="I175" s="171">
        <f>ROUND(E175*H175,2)</f>
        <v>0</v>
      </c>
      <c r="J175" s="171"/>
      <c r="K175" s="171">
        <f>ROUND(E175*J175,2)</f>
        <v>0</v>
      </c>
      <c r="L175" s="171">
        <v>21</v>
      </c>
      <c r="M175" s="171">
        <f>G175*(1+L175/100)</f>
        <v>0</v>
      </c>
      <c r="N175" s="161">
        <v>0</v>
      </c>
      <c r="O175" s="161">
        <f>ROUND(E175*N175,5)</f>
        <v>0</v>
      </c>
      <c r="P175" s="161">
        <v>9.7400000000000004E-3</v>
      </c>
      <c r="Q175" s="161">
        <f>ROUND(E175*P175,5)</f>
        <v>2.6880000000000001E-2</v>
      </c>
      <c r="R175" s="161"/>
      <c r="S175" s="161"/>
      <c r="T175" s="162">
        <v>4.3999999999999997E-2</v>
      </c>
      <c r="U175" s="161">
        <f>ROUND(E175*T175,2)</f>
        <v>0.12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136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52"/>
      <c r="B176" s="158"/>
      <c r="C176" s="194" t="s">
        <v>137</v>
      </c>
      <c r="D176" s="163"/>
      <c r="E176" s="168"/>
      <c r="F176" s="171"/>
      <c r="G176" s="171"/>
      <c r="H176" s="171"/>
      <c r="I176" s="171"/>
      <c r="J176" s="171"/>
      <c r="K176" s="171"/>
      <c r="L176" s="171"/>
      <c r="M176" s="171"/>
      <c r="N176" s="161"/>
      <c r="O176" s="161"/>
      <c r="P176" s="161"/>
      <c r="Q176" s="161"/>
      <c r="R176" s="161"/>
      <c r="S176" s="161"/>
      <c r="T176" s="162"/>
      <c r="U176" s="161"/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138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>
      <c r="A177" s="152"/>
      <c r="B177" s="158"/>
      <c r="C177" s="194" t="s">
        <v>366</v>
      </c>
      <c r="D177" s="163"/>
      <c r="E177" s="168">
        <v>0.46500000000000002</v>
      </c>
      <c r="F177" s="171"/>
      <c r="G177" s="171"/>
      <c r="H177" s="171"/>
      <c r="I177" s="171"/>
      <c r="J177" s="171"/>
      <c r="K177" s="171"/>
      <c r="L177" s="171"/>
      <c r="M177" s="171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138</v>
      </c>
      <c r="AF177" s="151">
        <v>0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>
      <c r="A178" s="152"/>
      <c r="B178" s="158"/>
      <c r="C178" s="194" t="s">
        <v>367</v>
      </c>
      <c r="D178" s="163"/>
      <c r="E178" s="168">
        <v>0.3</v>
      </c>
      <c r="F178" s="171"/>
      <c r="G178" s="171"/>
      <c r="H178" s="171"/>
      <c r="I178" s="171"/>
      <c r="J178" s="171"/>
      <c r="K178" s="171"/>
      <c r="L178" s="171"/>
      <c r="M178" s="171"/>
      <c r="N178" s="161"/>
      <c r="O178" s="161"/>
      <c r="P178" s="161"/>
      <c r="Q178" s="161"/>
      <c r="R178" s="161"/>
      <c r="S178" s="161"/>
      <c r="T178" s="162"/>
      <c r="U178" s="16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138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2"/>
      <c r="B179" s="158"/>
      <c r="C179" s="194" t="s">
        <v>368</v>
      </c>
      <c r="D179" s="163"/>
      <c r="E179" s="168">
        <v>0.22500000000000001</v>
      </c>
      <c r="F179" s="171"/>
      <c r="G179" s="171"/>
      <c r="H179" s="171"/>
      <c r="I179" s="171"/>
      <c r="J179" s="171"/>
      <c r="K179" s="171"/>
      <c r="L179" s="171"/>
      <c r="M179" s="171"/>
      <c r="N179" s="161"/>
      <c r="O179" s="161"/>
      <c r="P179" s="161"/>
      <c r="Q179" s="161"/>
      <c r="R179" s="161"/>
      <c r="S179" s="161"/>
      <c r="T179" s="162"/>
      <c r="U179" s="16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138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2"/>
      <c r="B180" s="158"/>
      <c r="C180" s="194" t="s">
        <v>369</v>
      </c>
      <c r="D180" s="163"/>
      <c r="E180" s="168">
        <v>0.45</v>
      </c>
      <c r="F180" s="171"/>
      <c r="G180" s="171"/>
      <c r="H180" s="171"/>
      <c r="I180" s="171"/>
      <c r="J180" s="171"/>
      <c r="K180" s="171"/>
      <c r="L180" s="171"/>
      <c r="M180" s="171"/>
      <c r="N180" s="161"/>
      <c r="O180" s="161"/>
      <c r="P180" s="161"/>
      <c r="Q180" s="161"/>
      <c r="R180" s="161"/>
      <c r="S180" s="161"/>
      <c r="T180" s="162"/>
      <c r="U180" s="16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138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2"/>
      <c r="B181" s="158"/>
      <c r="C181" s="194" t="s">
        <v>370</v>
      </c>
      <c r="D181" s="163"/>
      <c r="E181" s="168">
        <v>0.6</v>
      </c>
      <c r="F181" s="171"/>
      <c r="G181" s="171"/>
      <c r="H181" s="171"/>
      <c r="I181" s="171"/>
      <c r="J181" s="171"/>
      <c r="K181" s="171"/>
      <c r="L181" s="171"/>
      <c r="M181" s="171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138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2"/>
      <c r="B182" s="158"/>
      <c r="C182" s="194" t="s">
        <v>371</v>
      </c>
      <c r="D182" s="163"/>
      <c r="E182" s="168">
        <v>0.72</v>
      </c>
      <c r="F182" s="171"/>
      <c r="G182" s="171"/>
      <c r="H182" s="171"/>
      <c r="I182" s="171"/>
      <c r="J182" s="171"/>
      <c r="K182" s="171"/>
      <c r="L182" s="171"/>
      <c r="M182" s="171"/>
      <c r="N182" s="161"/>
      <c r="O182" s="161"/>
      <c r="P182" s="161"/>
      <c r="Q182" s="161"/>
      <c r="R182" s="161"/>
      <c r="S182" s="161"/>
      <c r="T182" s="162"/>
      <c r="U182" s="16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138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33.75" outlineLevel="1">
      <c r="A183" s="152">
        <v>72</v>
      </c>
      <c r="B183" s="158" t="s">
        <v>372</v>
      </c>
      <c r="C183" s="193" t="s">
        <v>373</v>
      </c>
      <c r="D183" s="160" t="s">
        <v>178</v>
      </c>
      <c r="E183" s="167">
        <v>2.76</v>
      </c>
      <c r="F183" s="170">
        <f>H183+J183</f>
        <v>0</v>
      </c>
      <c r="G183" s="171">
        <f>ROUND(E183*F183,2)</f>
        <v>0</v>
      </c>
      <c r="H183" s="171"/>
      <c r="I183" s="171">
        <f>ROUND(E183*H183,2)</f>
        <v>0</v>
      </c>
      <c r="J183" s="171"/>
      <c r="K183" s="171">
        <f>ROUND(E183*J183,2)</f>
        <v>0</v>
      </c>
      <c r="L183" s="171">
        <v>21</v>
      </c>
      <c r="M183" s="171">
        <f>G183*(1+L183/100)</f>
        <v>0</v>
      </c>
      <c r="N183" s="161">
        <v>3.3E-4</v>
      </c>
      <c r="O183" s="161">
        <f>ROUND(E183*N183,5)</f>
        <v>9.1E-4</v>
      </c>
      <c r="P183" s="161">
        <v>0</v>
      </c>
      <c r="Q183" s="161">
        <f>ROUND(E183*P183,5)</f>
        <v>0</v>
      </c>
      <c r="R183" s="161"/>
      <c r="S183" s="161"/>
      <c r="T183" s="162">
        <v>2.75E-2</v>
      </c>
      <c r="U183" s="161">
        <f>ROUND(E183*T183,2)</f>
        <v>0.08</v>
      </c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136</v>
      </c>
      <c r="AF183" s="151"/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>
      <c r="A184" s="152"/>
      <c r="B184" s="158"/>
      <c r="C184" s="194" t="s">
        <v>137</v>
      </c>
      <c r="D184" s="163"/>
      <c r="E184" s="168"/>
      <c r="F184" s="171"/>
      <c r="G184" s="171"/>
      <c r="H184" s="171"/>
      <c r="I184" s="171"/>
      <c r="J184" s="171"/>
      <c r="K184" s="171"/>
      <c r="L184" s="171"/>
      <c r="M184" s="171"/>
      <c r="N184" s="161"/>
      <c r="O184" s="161"/>
      <c r="P184" s="161"/>
      <c r="Q184" s="161"/>
      <c r="R184" s="161"/>
      <c r="S184" s="161"/>
      <c r="T184" s="162"/>
      <c r="U184" s="161"/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138</v>
      </c>
      <c r="AF184" s="151">
        <v>0</v>
      </c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>
      <c r="A185" s="152"/>
      <c r="B185" s="158"/>
      <c r="C185" s="194" t="s">
        <v>366</v>
      </c>
      <c r="D185" s="163"/>
      <c r="E185" s="168">
        <v>0.46500000000000002</v>
      </c>
      <c r="F185" s="171"/>
      <c r="G185" s="171"/>
      <c r="H185" s="171"/>
      <c r="I185" s="171"/>
      <c r="J185" s="171"/>
      <c r="K185" s="171"/>
      <c r="L185" s="171"/>
      <c r="M185" s="171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138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>
      <c r="A186" s="152"/>
      <c r="B186" s="158"/>
      <c r="C186" s="194" t="s">
        <v>367</v>
      </c>
      <c r="D186" s="163"/>
      <c r="E186" s="168">
        <v>0.3</v>
      </c>
      <c r="F186" s="171"/>
      <c r="G186" s="171"/>
      <c r="H186" s="171"/>
      <c r="I186" s="171"/>
      <c r="J186" s="171"/>
      <c r="K186" s="171"/>
      <c r="L186" s="171"/>
      <c r="M186" s="171"/>
      <c r="N186" s="161"/>
      <c r="O186" s="161"/>
      <c r="P186" s="161"/>
      <c r="Q186" s="161"/>
      <c r="R186" s="161"/>
      <c r="S186" s="161"/>
      <c r="T186" s="162"/>
      <c r="U186" s="161"/>
      <c r="V186" s="151"/>
      <c r="W186" s="151"/>
      <c r="X186" s="151"/>
      <c r="Y186" s="151"/>
      <c r="Z186" s="151"/>
      <c r="AA186" s="151"/>
      <c r="AB186" s="151"/>
      <c r="AC186" s="151"/>
      <c r="AD186" s="151"/>
      <c r="AE186" s="151" t="s">
        <v>138</v>
      </c>
      <c r="AF186" s="151">
        <v>0</v>
      </c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>
      <c r="A187" s="152"/>
      <c r="B187" s="158"/>
      <c r="C187" s="194" t="s">
        <v>368</v>
      </c>
      <c r="D187" s="163"/>
      <c r="E187" s="168">
        <v>0.22500000000000001</v>
      </c>
      <c r="F187" s="171"/>
      <c r="G187" s="171"/>
      <c r="H187" s="171"/>
      <c r="I187" s="171"/>
      <c r="J187" s="171"/>
      <c r="K187" s="171"/>
      <c r="L187" s="171"/>
      <c r="M187" s="171"/>
      <c r="N187" s="161"/>
      <c r="O187" s="161"/>
      <c r="P187" s="161"/>
      <c r="Q187" s="161"/>
      <c r="R187" s="161"/>
      <c r="S187" s="161"/>
      <c r="T187" s="162"/>
      <c r="U187" s="16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138</v>
      </c>
      <c r="AF187" s="151">
        <v>0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2"/>
      <c r="B188" s="158"/>
      <c r="C188" s="194" t="s">
        <v>369</v>
      </c>
      <c r="D188" s="163"/>
      <c r="E188" s="168">
        <v>0.45</v>
      </c>
      <c r="F188" s="171"/>
      <c r="G188" s="171"/>
      <c r="H188" s="171"/>
      <c r="I188" s="171"/>
      <c r="J188" s="171"/>
      <c r="K188" s="171"/>
      <c r="L188" s="171"/>
      <c r="M188" s="171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138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>
      <c r="A189" s="152"/>
      <c r="B189" s="158"/>
      <c r="C189" s="194" t="s">
        <v>370</v>
      </c>
      <c r="D189" s="163"/>
      <c r="E189" s="168">
        <v>0.6</v>
      </c>
      <c r="F189" s="171"/>
      <c r="G189" s="171"/>
      <c r="H189" s="171"/>
      <c r="I189" s="171"/>
      <c r="J189" s="171"/>
      <c r="K189" s="171"/>
      <c r="L189" s="171"/>
      <c r="M189" s="171"/>
      <c r="N189" s="161"/>
      <c r="O189" s="161"/>
      <c r="P189" s="161"/>
      <c r="Q189" s="161"/>
      <c r="R189" s="161"/>
      <c r="S189" s="161"/>
      <c r="T189" s="162"/>
      <c r="U189" s="16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 t="s">
        <v>138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>
      <c r="A190" s="152"/>
      <c r="B190" s="158"/>
      <c r="C190" s="194" t="s">
        <v>371</v>
      </c>
      <c r="D190" s="163"/>
      <c r="E190" s="168">
        <v>0.72</v>
      </c>
      <c r="F190" s="171"/>
      <c r="G190" s="171"/>
      <c r="H190" s="171"/>
      <c r="I190" s="171"/>
      <c r="J190" s="171"/>
      <c r="K190" s="171"/>
      <c r="L190" s="171"/>
      <c r="M190" s="171"/>
      <c r="N190" s="161"/>
      <c r="O190" s="161"/>
      <c r="P190" s="161"/>
      <c r="Q190" s="161"/>
      <c r="R190" s="161"/>
      <c r="S190" s="161"/>
      <c r="T190" s="162"/>
      <c r="U190" s="161"/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138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33.75" outlineLevel="1">
      <c r="A191" s="152">
        <v>73</v>
      </c>
      <c r="B191" s="158" t="s">
        <v>374</v>
      </c>
      <c r="C191" s="193" t="s">
        <v>375</v>
      </c>
      <c r="D191" s="160" t="s">
        <v>178</v>
      </c>
      <c r="E191" s="167">
        <v>2.76</v>
      </c>
      <c r="F191" s="170">
        <f>H191+J191</f>
        <v>0</v>
      </c>
      <c r="G191" s="171">
        <f>ROUND(E191*F191,2)</f>
        <v>0</v>
      </c>
      <c r="H191" s="171"/>
      <c r="I191" s="171">
        <f>ROUND(E191*H191,2)</f>
        <v>0</v>
      </c>
      <c r="J191" s="171"/>
      <c r="K191" s="171">
        <f>ROUND(E191*J191,2)</f>
        <v>0</v>
      </c>
      <c r="L191" s="171">
        <v>21</v>
      </c>
      <c r="M191" s="171">
        <f>G191*(1+L191/100)</f>
        <v>0</v>
      </c>
      <c r="N191" s="161">
        <v>8.1999999999999998E-4</v>
      </c>
      <c r="O191" s="161">
        <f>ROUND(E191*N191,5)</f>
        <v>2.2599999999999999E-3</v>
      </c>
      <c r="P191" s="161">
        <v>0</v>
      </c>
      <c r="Q191" s="161">
        <f>ROUND(E191*P191,5)</f>
        <v>0</v>
      </c>
      <c r="R191" s="161"/>
      <c r="S191" s="161"/>
      <c r="T191" s="162">
        <v>0.45982000000000001</v>
      </c>
      <c r="U191" s="161">
        <f>ROUND(E191*T191,2)</f>
        <v>1.27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136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>
      <c r="A192" s="152">
        <v>74</v>
      </c>
      <c r="B192" s="158" t="s">
        <v>376</v>
      </c>
      <c r="C192" s="193" t="s">
        <v>377</v>
      </c>
      <c r="D192" s="160" t="s">
        <v>178</v>
      </c>
      <c r="E192" s="167">
        <v>6.6654</v>
      </c>
      <c r="F192" s="170">
        <f>H192+J192</f>
        <v>0</v>
      </c>
      <c r="G192" s="171">
        <f>ROUND(E192*F192,2)</f>
        <v>0</v>
      </c>
      <c r="H192" s="171"/>
      <c r="I192" s="171">
        <f>ROUND(E192*H192,2)</f>
        <v>0</v>
      </c>
      <c r="J192" s="171"/>
      <c r="K192" s="171">
        <f>ROUND(E192*J192,2)</f>
        <v>0</v>
      </c>
      <c r="L192" s="171">
        <v>21</v>
      </c>
      <c r="M192" s="171">
        <f>G192*(1+L192/100)</f>
        <v>0</v>
      </c>
      <c r="N192" s="161">
        <v>4.4999999999999997E-3</v>
      </c>
      <c r="O192" s="161">
        <f>ROUND(E192*N192,5)</f>
        <v>2.9989999999999999E-2</v>
      </c>
      <c r="P192" s="161">
        <v>0</v>
      </c>
      <c r="Q192" s="161">
        <f>ROUND(E192*P192,5)</f>
        <v>0</v>
      </c>
      <c r="R192" s="161"/>
      <c r="S192" s="161"/>
      <c r="T192" s="162">
        <v>0</v>
      </c>
      <c r="U192" s="161">
        <f>ROUND(E192*T192,2)</f>
        <v>0</v>
      </c>
      <c r="V192" s="151"/>
      <c r="W192" s="151"/>
      <c r="X192" s="151"/>
      <c r="Y192" s="151"/>
      <c r="Z192" s="151"/>
      <c r="AA192" s="151"/>
      <c r="AB192" s="151"/>
      <c r="AC192" s="151"/>
      <c r="AD192" s="151"/>
      <c r="AE192" s="151" t="s">
        <v>378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>
      <c r="A193" s="152"/>
      <c r="B193" s="158"/>
      <c r="C193" s="194" t="s">
        <v>379</v>
      </c>
      <c r="D193" s="163"/>
      <c r="E193" s="168">
        <v>6.6654</v>
      </c>
      <c r="F193" s="171"/>
      <c r="G193" s="171"/>
      <c r="H193" s="171"/>
      <c r="I193" s="171"/>
      <c r="J193" s="171"/>
      <c r="K193" s="171"/>
      <c r="L193" s="171"/>
      <c r="M193" s="171"/>
      <c r="N193" s="161"/>
      <c r="O193" s="161"/>
      <c r="P193" s="161"/>
      <c r="Q193" s="161"/>
      <c r="R193" s="161"/>
      <c r="S193" s="161"/>
      <c r="T193" s="162"/>
      <c r="U193" s="16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138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>
      <c r="A194" s="152">
        <v>75</v>
      </c>
      <c r="B194" s="158" t="s">
        <v>380</v>
      </c>
      <c r="C194" s="193" t="s">
        <v>381</v>
      </c>
      <c r="D194" s="160" t="s">
        <v>175</v>
      </c>
      <c r="E194" s="167">
        <v>9</v>
      </c>
      <c r="F194" s="170">
        <f>H194+J194</f>
        <v>0</v>
      </c>
      <c r="G194" s="171">
        <f>ROUND(E194*F194,2)</f>
        <v>0</v>
      </c>
      <c r="H194" s="171"/>
      <c r="I194" s="171">
        <f>ROUND(E194*H194,2)</f>
        <v>0</v>
      </c>
      <c r="J194" s="171"/>
      <c r="K194" s="171">
        <f>ROUND(E194*J194,2)</f>
        <v>0</v>
      </c>
      <c r="L194" s="171">
        <v>21</v>
      </c>
      <c r="M194" s="171">
        <f>G194*(1+L194/100)</f>
        <v>0</v>
      </c>
      <c r="N194" s="161">
        <v>3.1E-4</v>
      </c>
      <c r="O194" s="161">
        <f>ROUND(E194*N194,5)</f>
        <v>2.7899999999999999E-3</v>
      </c>
      <c r="P194" s="161">
        <v>0</v>
      </c>
      <c r="Q194" s="161">
        <f>ROUND(E194*P194,5)</f>
        <v>0</v>
      </c>
      <c r="R194" s="161"/>
      <c r="S194" s="161"/>
      <c r="T194" s="162">
        <v>0.60799999999999998</v>
      </c>
      <c r="U194" s="161">
        <f>ROUND(E194*T194,2)</f>
        <v>5.47</v>
      </c>
      <c r="V194" s="151"/>
      <c r="W194" s="151"/>
      <c r="X194" s="151"/>
      <c r="Y194" s="151"/>
      <c r="Z194" s="151"/>
      <c r="AA194" s="151"/>
      <c r="AB194" s="151"/>
      <c r="AC194" s="151"/>
      <c r="AD194" s="151"/>
      <c r="AE194" s="151" t="s">
        <v>136</v>
      </c>
      <c r="AF194" s="151"/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22.5" outlineLevel="1">
      <c r="A195" s="152">
        <v>76</v>
      </c>
      <c r="B195" s="158" t="s">
        <v>382</v>
      </c>
      <c r="C195" s="193" t="s">
        <v>383</v>
      </c>
      <c r="D195" s="160" t="s">
        <v>178</v>
      </c>
      <c r="E195" s="167">
        <v>5.84</v>
      </c>
      <c r="F195" s="170">
        <f>H195+J195</f>
        <v>0</v>
      </c>
      <c r="G195" s="171">
        <f>ROUND(E195*F195,2)</f>
        <v>0</v>
      </c>
      <c r="H195" s="171"/>
      <c r="I195" s="171">
        <f>ROUND(E195*H195,2)</f>
        <v>0</v>
      </c>
      <c r="J195" s="171"/>
      <c r="K195" s="171">
        <f>ROUND(E195*J195,2)</f>
        <v>0</v>
      </c>
      <c r="L195" s="171">
        <v>21</v>
      </c>
      <c r="M195" s="171">
        <f>G195*(1+L195/100)</f>
        <v>0</v>
      </c>
      <c r="N195" s="161">
        <v>2.1000000000000001E-4</v>
      </c>
      <c r="O195" s="161">
        <f>ROUND(E195*N195,5)</f>
        <v>1.23E-3</v>
      </c>
      <c r="P195" s="161">
        <v>0</v>
      </c>
      <c r="Q195" s="161">
        <f>ROUND(E195*P195,5)</f>
        <v>0</v>
      </c>
      <c r="R195" s="161"/>
      <c r="S195" s="161"/>
      <c r="T195" s="162">
        <v>9.5000000000000001E-2</v>
      </c>
      <c r="U195" s="161">
        <f>ROUND(E195*T195,2)</f>
        <v>0.55000000000000004</v>
      </c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 t="s">
        <v>136</v>
      </c>
      <c r="AF195" s="151"/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>
      <c r="A196" s="152"/>
      <c r="B196" s="158"/>
      <c r="C196" s="194" t="s">
        <v>384</v>
      </c>
      <c r="D196" s="163"/>
      <c r="E196" s="168">
        <v>5.84</v>
      </c>
      <c r="F196" s="171"/>
      <c r="G196" s="171"/>
      <c r="H196" s="171"/>
      <c r="I196" s="171"/>
      <c r="J196" s="171"/>
      <c r="K196" s="171"/>
      <c r="L196" s="171"/>
      <c r="M196" s="171"/>
      <c r="N196" s="161"/>
      <c r="O196" s="161"/>
      <c r="P196" s="161"/>
      <c r="Q196" s="161"/>
      <c r="R196" s="161"/>
      <c r="S196" s="161"/>
      <c r="T196" s="162"/>
      <c r="U196" s="16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 t="s">
        <v>138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>
      <c r="A197" s="152">
        <v>77</v>
      </c>
      <c r="B197" s="158" t="s">
        <v>385</v>
      </c>
      <c r="C197" s="193" t="s">
        <v>386</v>
      </c>
      <c r="D197" s="160" t="s">
        <v>178</v>
      </c>
      <c r="E197" s="167">
        <v>5.84</v>
      </c>
      <c r="F197" s="170">
        <f>H197+J197</f>
        <v>0</v>
      </c>
      <c r="G197" s="171">
        <f>ROUND(E197*F197,2)</f>
        <v>0</v>
      </c>
      <c r="H197" s="171"/>
      <c r="I197" s="171">
        <f>ROUND(E197*H197,2)</f>
        <v>0</v>
      </c>
      <c r="J197" s="171"/>
      <c r="K197" s="171">
        <f>ROUND(E197*J197,2)</f>
        <v>0</v>
      </c>
      <c r="L197" s="171">
        <v>21</v>
      </c>
      <c r="M197" s="171">
        <f>G197*(1+L197/100)</f>
        <v>0</v>
      </c>
      <c r="N197" s="161">
        <v>3.6800000000000001E-3</v>
      </c>
      <c r="O197" s="161">
        <f>ROUND(E197*N197,5)</f>
        <v>2.1489999999999999E-2</v>
      </c>
      <c r="P197" s="161">
        <v>0</v>
      </c>
      <c r="Q197" s="161">
        <f>ROUND(E197*P197,5)</f>
        <v>0</v>
      </c>
      <c r="R197" s="161"/>
      <c r="S197" s="161"/>
      <c r="T197" s="162">
        <v>0.38500000000000001</v>
      </c>
      <c r="U197" s="161">
        <f>ROUND(E197*T197,2)</f>
        <v>2.25</v>
      </c>
      <c r="V197" s="151"/>
      <c r="W197" s="151"/>
      <c r="X197" s="151"/>
      <c r="Y197" s="151"/>
      <c r="Z197" s="151"/>
      <c r="AA197" s="151"/>
      <c r="AB197" s="151"/>
      <c r="AC197" s="151"/>
      <c r="AD197" s="151"/>
      <c r="AE197" s="151" t="s">
        <v>136</v>
      </c>
      <c r="AF197" s="151"/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>
      <c r="A198" s="152">
        <v>78</v>
      </c>
      <c r="B198" s="158" t="s">
        <v>387</v>
      </c>
      <c r="C198" s="193" t="s">
        <v>388</v>
      </c>
      <c r="D198" s="160" t="s">
        <v>191</v>
      </c>
      <c r="E198" s="167">
        <v>2.6</v>
      </c>
      <c r="F198" s="170">
        <f>H198+J198</f>
        <v>0</v>
      </c>
      <c r="G198" s="171">
        <f>ROUND(E198*F198,2)</f>
        <v>0</v>
      </c>
      <c r="H198" s="171"/>
      <c r="I198" s="171">
        <f>ROUND(E198*H198,2)</f>
        <v>0</v>
      </c>
      <c r="J198" s="171"/>
      <c r="K198" s="171">
        <f>ROUND(E198*J198,2)</f>
        <v>0</v>
      </c>
      <c r="L198" s="171">
        <v>21</v>
      </c>
      <c r="M198" s="171">
        <f>G198*(1+L198/100)</f>
        <v>0</v>
      </c>
      <c r="N198" s="161">
        <v>3.2000000000000003E-4</v>
      </c>
      <c r="O198" s="161">
        <f>ROUND(E198*N198,5)</f>
        <v>8.3000000000000001E-4</v>
      </c>
      <c r="P198" s="161">
        <v>0</v>
      </c>
      <c r="Q198" s="161">
        <f>ROUND(E198*P198,5)</f>
        <v>0</v>
      </c>
      <c r="R198" s="161"/>
      <c r="S198" s="161"/>
      <c r="T198" s="162">
        <v>0.11</v>
      </c>
      <c r="U198" s="161">
        <f>ROUND(E198*T198,2)</f>
        <v>0.28999999999999998</v>
      </c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 t="s">
        <v>136</v>
      </c>
      <c r="AF198" s="151"/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>
      <c r="A199" s="152"/>
      <c r="B199" s="158"/>
      <c r="C199" s="194" t="s">
        <v>389</v>
      </c>
      <c r="D199" s="163"/>
      <c r="E199" s="168">
        <v>2.6</v>
      </c>
      <c r="F199" s="171"/>
      <c r="G199" s="171"/>
      <c r="H199" s="171"/>
      <c r="I199" s="171"/>
      <c r="J199" s="171"/>
      <c r="K199" s="171"/>
      <c r="L199" s="171"/>
      <c r="M199" s="171"/>
      <c r="N199" s="161"/>
      <c r="O199" s="161"/>
      <c r="P199" s="161"/>
      <c r="Q199" s="161"/>
      <c r="R199" s="161"/>
      <c r="S199" s="161"/>
      <c r="T199" s="162"/>
      <c r="U199" s="161"/>
      <c r="V199" s="151"/>
      <c r="W199" s="151"/>
      <c r="X199" s="151"/>
      <c r="Y199" s="151"/>
      <c r="Z199" s="151"/>
      <c r="AA199" s="151"/>
      <c r="AB199" s="151"/>
      <c r="AC199" s="151"/>
      <c r="AD199" s="151"/>
      <c r="AE199" s="151" t="s">
        <v>138</v>
      </c>
      <c r="AF199" s="151">
        <v>0</v>
      </c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>
      <c r="A200" s="152">
        <v>79</v>
      </c>
      <c r="B200" s="158" t="s">
        <v>390</v>
      </c>
      <c r="C200" s="193" t="s">
        <v>391</v>
      </c>
      <c r="D200" s="160" t="s">
        <v>191</v>
      </c>
      <c r="E200" s="167">
        <v>8</v>
      </c>
      <c r="F200" s="170">
        <f>H200+J200</f>
        <v>0</v>
      </c>
      <c r="G200" s="171">
        <f>ROUND(E200*F200,2)</f>
        <v>0</v>
      </c>
      <c r="H200" s="171"/>
      <c r="I200" s="171">
        <f>ROUND(E200*H200,2)</f>
        <v>0</v>
      </c>
      <c r="J200" s="171"/>
      <c r="K200" s="171">
        <f>ROUND(E200*J200,2)</f>
        <v>0</v>
      </c>
      <c r="L200" s="171">
        <v>21</v>
      </c>
      <c r="M200" s="171">
        <f>G200*(1+L200/100)</f>
        <v>0</v>
      </c>
      <c r="N200" s="161">
        <v>3.2000000000000003E-4</v>
      </c>
      <c r="O200" s="161">
        <f>ROUND(E200*N200,5)</f>
        <v>2.5600000000000002E-3</v>
      </c>
      <c r="P200" s="161">
        <v>0</v>
      </c>
      <c r="Q200" s="161">
        <f>ROUND(E200*P200,5)</f>
        <v>0</v>
      </c>
      <c r="R200" s="161"/>
      <c r="S200" s="161"/>
      <c r="T200" s="162">
        <v>0.14000000000000001</v>
      </c>
      <c r="U200" s="161">
        <f>ROUND(E200*T200,2)</f>
        <v>1.1200000000000001</v>
      </c>
      <c r="V200" s="151"/>
      <c r="W200" s="151"/>
      <c r="X200" s="151"/>
      <c r="Y200" s="151"/>
      <c r="Z200" s="151"/>
      <c r="AA200" s="151"/>
      <c r="AB200" s="151"/>
      <c r="AC200" s="151"/>
      <c r="AD200" s="151"/>
      <c r="AE200" s="151" t="s">
        <v>136</v>
      </c>
      <c r="AF200" s="151"/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>
      <c r="A201" s="152"/>
      <c r="B201" s="158"/>
      <c r="C201" s="194" t="s">
        <v>392</v>
      </c>
      <c r="D201" s="163"/>
      <c r="E201" s="168">
        <v>8</v>
      </c>
      <c r="F201" s="171"/>
      <c r="G201" s="171"/>
      <c r="H201" s="171"/>
      <c r="I201" s="171"/>
      <c r="J201" s="171"/>
      <c r="K201" s="171"/>
      <c r="L201" s="171"/>
      <c r="M201" s="171"/>
      <c r="N201" s="161"/>
      <c r="O201" s="161"/>
      <c r="P201" s="161"/>
      <c r="Q201" s="161"/>
      <c r="R201" s="161"/>
      <c r="S201" s="161"/>
      <c r="T201" s="162"/>
      <c r="U201" s="16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 t="s">
        <v>138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>
      <c r="A202" s="152">
        <v>80</v>
      </c>
      <c r="B202" s="158" t="s">
        <v>393</v>
      </c>
      <c r="C202" s="193" t="s">
        <v>394</v>
      </c>
      <c r="D202" s="160" t="s">
        <v>175</v>
      </c>
      <c r="E202" s="167">
        <v>4</v>
      </c>
      <c r="F202" s="170">
        <f>H202+J202</f>
        <v>0</v>
      </c>
      <c r="G202" s="171">
        <f>ROUND(E202*F202,2)</f>
        <v>0</v>
      </c>
      <c r="H202" s="171"/>
      <c r="I202" s="171">
        <f>ROUND(E202*H202,2)</f>
        <v>0</v>
      </c>
      <c r="J202" s="171"/>
      <c r="K202" s="171">
        <f>ROUND(E202*J202,2)</f>
        <v>0</v>
      </c>
      <c r="L202" s="171">
        <v>21</v>
      </c>
      <c r="M202" s="171">
        <f>G202*(1+L202/100)</f>
        <v>0</v>
      </c>
      <c r="N202" s="161">
        <v>4.2999999999999999E-4</v>
      </c>
      <c r="O202" s="161">
        <f>ROUND(E202*N202,5)</f>
        <v>1.72E-3</v>
      </c>
      <c r="P202" s="161">
        <v>0</v>
      </c>
      <c r="Q202" s="161">
        <f>ROUND(E202*P202,5)</f>
        <v>0</v>
      </c>
      <c r="R202" s="161"/>
      <c r="S202" s="161"/>
      <c r="T202" s="162">
        <v>6.7000000000000004E-2</v>
      </c>
      <c r="U202" s="161">
        <f>ROUND(E202*T202,2)</f>
        <v>0.27</v>
      </c>
      <c r="V202" s="151"/>
      <c r="W202" s="151"/>
      <c r="X202" s="151"/>
      <c r="Y202" s="151"/>
      <c r="Z202" s="151"/>
      <c r="AA202" s="151"/>
      <c r="AB202" s="151"/>
      <c r="AC202" s="151"/>
      <c r="AD202" s="151"/>
      <c r="AE202" s="151" t="s">
        <v>136</v>
      </c>
      <c r="AF202" s="151"/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>
      <c r="A203" s="152">
        <v>81</v>
      </c>
      <c r="B203" s="158" t="s">
        <v>395</v>
      </c>
      <c r="C203" s="193" t="s">
        <v>396</v>
      </c>
      <c r="D203" s="160" t="s">
        <v>246</v>
      </c>
      <c r="E203" s="167">
        <v>0.59399999999999997</v>
      </c>
      <c r="F203" s="170">
        <f>H203+J203</f>
        <v>0</v>
      </c>
      <c r="G203" s="171">
        <f>ROUND(E203*F203,2)</f>
        <v>0</v>
      </c>
      <c r="H203" s="171"/>
      <c r="I203" s="171">
        <f>ROUND(E203*H203,2)</f>
        <v>0</v>
      </c>
      <c r="J203" s="171"/>
      <c r="K203" s="171">
        <f>ROUND(E203*J203,2)</f>
        <v>0</v>
      </c>
      <c r="L203" s="171">
        <v>21</v>
      </c>
      <c r="M203" s="171">
        <f>G203*(1+L203/100)</f>
        <v>0</v>
      </c>
      <c r="N203" s="161">
        <v>0</v>
      </c>
      <c r="O203" s="161">
        <f>ROUND(E203*N203,5)</f>
        <v>0</v>
      </c>
      <c r="P203" s="161">
        <v>0</v>
      </c>
      <c r="Q203" s="161">
        <f>ROUND(E203*P203,5)</f>
        <v>0</v>
      </c>
      <c r="R203" s="161"/>
      <c r="S203" s="161"/>
      <c r="T203" s="162">
        <v>1.5669999999999999</v>
      </c>
      <c r="U203" s="161">
        <f>ROUND(E203*T203,2)</f>
        <v>0.93</v>
      </c>
      <c r="V203" s="151"/>
      <c r="W203" s="151"/>
      <c r="X203" s="151"/>
      <c r="Y203" s="151"/>
      <c r="Z203" s="151"/>
      <c r="AA203" s="151"/>
      <c r="AB203" s="151"/>
      <c r="AC203" s="151"/>
      <c r="AD203" s="151"/>
      <c r="AE203" s="151" t="s">
        <v>136</v>
      </c>
      <c r="AF203" s="151"/>
      <c r="AG203" s="151"/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>
      <c r="A204" s="153" t="s">
        <v>131</v>
      </c>
      <c r="B204" s="159" t="s">
        <v>78</v>
      </c>
      <c r="C204" s="195" t="s">
        <v>79</v>
      </c>
      <c r="D204" s="164"/>
      <c r="E204" s="169"/>
      <c r="F204" s="172"/>
      <c r="G204" s="172">
        <f>SUMIF(AE205:AE209,"&lt;&gt;NOR",G205:G209)</f>
        <v>0</v>
      </c>
      <c r="H204" s="172"/>
      <c r="I204" s="172">
        <f>SUM(I205:I209)</f>
        <v>0</v>
      </c>
      <c r="J204" s="172"/>
      <c r="K204" s="172">
        <f>SUM(K205:K209)</f>
        <v>0</v>
      </c>
      <c r="L204" s="172"/>
      <c r="M204" s="172">
        <f>SUM(M205:M209)</f>
        <v>0</v>
      </c>
      <c r="N204" s="165"/>
      <c r="O204" s="165">
        <f>SUM(O205:O209)</f>
        <v>3.6229999999999998E-2</v>
      </c>
      <c r="P204" s="165"/>
      <c r="Q204" s="165">
        <f>SUM(Q205:Q209)</f>
        <v>8.1119999999999998E-2</v>
      </c>
      <c r="R204" s="165"/>
      <c r="S204" s="165"/>
      <c r="T204" s="166"/>
      <c r="U204" s="165">
        <f>SUM(U205:U209)</f>
        <v>5.6</v>
      </c>
      <c r="AE204" t="s">
        <v>132</v>
      </c>
    </row>
    <row r="205" spans="1:60" ht="22.5" outlineLevel="1">
      <c r="A205" s="152">
        <v>82</v>
      </c>
      <c r="B205" s="158" t="s">
        <v>397</v>
      </c>
      <c r="C205" s="193" t="s">
        <v>398</v>
      </c>
      <c r="D205" s="160" t="s">
        <v>178</v>
      </c>
      <c r="E205" s="167">
        <v>13.52</v>
      </c>
      <c r="F205" s="170">
        <f>H205+J205</f>
        <v>0</v>
      </c>
      <c r="G205" s="171">
        <f>ROUND(E205*F205,2)</f>
        <v>0</v>
      </c>
      <c r="H205" s="171"/>
      <c r="I205" s="171">
        <f>ROUND(E205*H205,2)</f>
        <v>0</v>
      </c>
      <c r="J205" s="171"/>
      <c r="K205" s="171">
        <f>ROUND(E205*J205,2)</f>
        <v>0</v>
      </c>
      <c r="L205" s="171">
        <v>21</v>
      </c>
      <c r="M205" s="171">
        <f>G205*(1+L205/100)</f>
        <v>0</v>
      </c>
      <c r="N205" s="161">
        <v>0</v>
      </c>
      <c r="O205" s="161">
        <f>ROUND(E205*N205,5)</f>
        <v>0</v>
      </c>
      <c r="P205" s="161">
        <v>6.0000000000000001E-3</v>
      </c>
      <c r="Q205" s="161">
        <f>ROUND(E205*P205,5)</f>
        <v>8.1119999999999998E-2</v>
      </c>
      <c r="R205" s="161"/>
      <c r="S205" s="161"/>
      <c r="T205" s="162">
        <v>7.1999999999999995E-2</v>
      </c>
      <c r="U205" s="161">
        <f>ROUND(E205*T205,2)</f>
        <v>0.97</v>
      </c>
      <c r="V205" s="151"/>
      <c r="W205" s="151"/>
      <c r="X205" s="151"/>
      <c r="Y205" s="151"/>
      <c r="Z205" s="151"/>
      <c r="AA205" s="151"/>
      <c r="AB205" s="151"/>
      <c r="AC205" s="151"/>
      <c r="AD205" s="151"/>
      <c r="AE205" s="151" t="s">
        <v>136</v>
      </c>
      <c r="AF205" s="151"/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>
      <c r="A206" s="152"/>
      <c r="B206" s="158"/>
      <c r="C206" s="194" t="s">
        <v>210</v>
      </c>
      <c r="D206" s="163"/>
      <c r="E206" s="168">
        <v>13.52</v>
      </c>
      <c r="F206" s="171"/>
      <c r="G206" s="171"/>
      <c r="H206" s="171"/>
      <c r="I206" s="171"/>
      <c r="J206" s="171"/>
      <c r="K206" s="171"/>
      <c r="L206" s="171"/>
      <c r="M206" s="171"/>
      <c r="N206" s="161"/>
      <c r="O206" s="161"/>
      <c r="P206" s="161"/>
      <c r="Q206" s="161"/>
      <c r="R206" s="161"/>
      <c r="S206" s="161"/>
      <c r="T206" s="162"/>
      <c r="U206" s="16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 t="s">
        <v>138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33.75" outlineLevel="1">
      <c r="A207" s="152">
        <v>83</v>
      </c>
      <c r="B207" s="158" t="s">
        <v>399</v>
      </c>
      <c r="C207" s="193" t="s">
        <v>400</v>
      </c>
      <c r="D207" s="160" t="s">
        <v>178</v>
      </c>
      <c r="E207" s="167">
        <v>13.52</v>
      </c>
      <c r="F207" s="170">
        <f>H207+J207</f>
        <v>0</v>
      </c>
      <c r="G207" s="171">
        <f>ROUND(E207*F207,2)</f>
        <v>0</v>
      </c>
      <c r="H207" s="171"/>
      <c r="I207" s="171">
        <f>ROUND(E207*H207,2)</f>
        <v>0</v>
      </c>
      <c r="J207" s="171"/>
      <c r="K207" s="171">
        <f>ROUND(E207*J207,2)</f>
        <v>0</v>
      </c>
      <c r="L207" s="171">
        <v>21</v>
      </c>
      <c r="M207" s="171">
        <f>G207*(1+L207/100)</f>
        <v>0</v>
      </c>
      <c r="N207" s="161">
        <v>2.6800000000000001E-3</v>
      </c>
      <c r="O207" s="161">
        <f>ROUND(E207*N207,5)</f>
        <v>3.6229999999999998E-2</v>
      </c>
      <c r="P207" s="161">
        <v>0</v>
      </c>
      <c r="Q207" s="161">
        <f>ROUND(E207*P207,5)</f>
        <v>0</v>
      </c>
      <c r="R207" s="161"/>
      <c r="S207" s="161"/>
      <c r="T207" s="162">
        <v>0.34</v>
      </c>
      <c r="U207" s="161">
        <f>ROUND(E207*T207,2)</f>
        <v>4.5999999999999996</v>
      </c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 t="s">
        <v>136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>
      <c r="A208" s="152"/>
      <c r="B208" s="158"/>
      <c r="C208" s="194" t="s">
        <v>401</v>
      </c>
      <c r="D208" s="163"/>
      <c r="E208" s="168">
        <v>13.52</v>
      </c>
      <c r="F208" s="171"/>
      <c r="G208" s="171"/>
      <c r="H208" s="171"/>
      <c r="I208" s="171"/>
      <c r="J208" s="171"/>
      <c r="K208" s="171"/>
      <c r="L208" s="171"/>
      <c r="M208" s="171"/>
      <c r="N208" s="161"/>
      <c r="O208" s="161"/>
      <c r="P208" s="161"/>
      <c r="Q208" s="161"/>
      <c r="R208" s="161"/>
      <c r="S208" s="161"/>
      <c r="T208" s="162"/>
      <c r="U208" s="161"/>
      <c r="V208" s="151"/>
      <c r="W208" s="151"/>
      <c r="X208" s="151"/>
      <c r="Y208" s="151"/>
      <c r="Z208" s="151"/>
      <c r="AA208" s="151"/>
      <c r="AB208" s="151"/>
      <c r="AC208" s="151"/>
      <c r="AD208" s="151"/>
      <c r="AE208" s="151" t="s">
        <v>138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>
      <c r="A209" s="152">
        <v>84</v>
      </c>
      <c r="B209" s="158" t="s">
        <v>402</v>
      </c>
      <c r="C209" s="193" t="s">
        <v>403</v>
      </c>
      <c r="D209" s="160" t="s">
        <v>246</v>
      </c>
      <c r="E209" s="167">
        <v>2.1139999999999999E-2</v>
      </c>
      <c r="F209" s="170">
        <f>H209+J209</f>
        <v>0</v>
      </c>
      <c r="G209" s="171">
        <f>ROUND(E209*F209,2)</f>
        <v>0</v>
      </c>
      <c r="H209" s="171"/>
      <c r="I209" s="171">
        <f>ROUND(E209*H209,2)</f>
        <v>0</v>
      </c>
      <c r="J209" s="171"/>
      <c r="K209" s="171">
        <f>ROUND(E209*J209,2)</f>
        <v>0</v>
      </c>
      <c r="L209" s="171">
        <v>21</v>
      </c>
      <c r="M209" s="171">
        <f>G209*(1+L209/100)</f>
        <v>0</v>
      </c>
      <c r="N209" s="161">
        <v>0</v>
      </c>
      <c r="O209" s="161">
        <f>ROUND(E209*N209,5)</f>
        <v>0</v>
      </c>
      <c r="P209" s="161">
        <v>0</v>
      </c>
      <c r="Q209" s="161">
        <f>ROUND(E209*P209,5)</f>
        <v>0</v>
      </c>
      <c r="R209" s="161"/>
      <c r="S209" s="161"/>
      <c r="T209" s="162">
        <v>1.609</v>
      </c>
      <c r="U209" s="161">
        <f>ROUND(E209*T209,2)</f>
        <v>0.03</v>
      </c>
      <c r="V209" s="151"/>
      <c r="W209" s="151"/>
      <c r="X209" s="151"/>
      <c r="Y209" s="151"/>
      <c r="Z209" s="151"/>
      <c r="AA209" s="151"/>
      <c r="AB209" s="151"/>
      <c r="AC209" s="151"/>
      <c r="AD209" s="151"/>
      <c r="AE209" s="151" t="s">
        <v>136</v>
      </c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>
      <c r="A210" s="153" t="s">
        <v>131</v>
      </c>
      <c r="B210" s="159" t="s">
        <v>80</v>
      </c>
      <c r="C210" s="195" t="s">
        <v>81</v>
      </c>
      <c r="D210" s="164"/>
      <c r="E210" s="169"/>
      <c r="F210" s="172"/>
      <c r="G210" s="172">
        <f>SUMIF(AE211:AE253,"&lt;&gt;NOR",G211:G253)</f>
        <v>0</v>
      </c>
      <c r="H210" s="172"/>
      <c r="I210" s="172">
        <f>SUM(I211:I253)</f>
        <v>0</v>
      </c>
      <c r="J210" s="172"/>
      <c r="K210" s="172">
        <f>SUM(K211:K253)</f>
        <v>0</v>
      </c>
      <c r="L210" s="172"/>
      <c r="M210" s="172">
        <f>SUM(M211:M253)</f>
        <v>0</v>
      </c>
      <c r="N210" s="165"/>
      <c r="O210" s="165">
        <f>SUM(O211:O253)</f>
        <v>6.164E-2</v>
      </c>
      <c r="P210" s="165"/>
      <c r="Q210" s="165">
        <f>SUM(Q211:Q253)</f>
        <v>0.15792</v>
      </c>
      <c r="R210" s="165"/>
      <c r="S210" s="165"/>
      <c r="T210" s="166"/>
      <c r="U210" s="165">
        <f>SUM(U211:U253)</f>
        <v>6.96</v>
      </c>
      <c r="AE210" t="s">
        <v>132</v>
      </c>
    </row>
    <row r="211" spans="1:60" ht="22.5" outlineLevel="1">
      <c r="A211" s="152">
        <v>85</v>
      </c>
      <c r="B211" s="158" t="s">
        <v>404</v>
      </c>
      <c r="C211" s="193" t="s">
        <v>405</v>
      </c>
      <c r="D211" s="160" t="s">
        <v>178</v>
      </c>
      <c r="E211" s="167">
        <v>2.76</v>
      </c>
      <c r="F211" s="170">
        <f>H211+J211</f>
        <v>0</v>
      </c>
      <c r="G211" s="171">
        <f>ROUND(E211*F211,2)</f>
        <v>0</v>
      </c>
      <c r="H211" s="171"/>
      <c r="I211" s="171">
        <f>ROUND(E211*H211,2)</f>
        <v>0</v>
      </c>
      <c r="J211" s="171"/>
      <c r="K211" s="171">
        <f>ROUND(E211*J211,2)</f>
        <v>0</v>
      </c>
      <c r="L211" s="171">
        <v>21</v>
      </c>
      <c r="M211" s="171">
        <f>G211*(1+L211/100)</f>
        <v>0</v>
      </c>
      <c r="N211" s="161">
        <v>0</v>
      </c>
      <c r="O211" s="161">
        <f>ROUND(E211*N211,5)</f>
        <v>0</v>
      </c>
      <c r="P211" s="161">
        <v>4.0000000000000001E-3</v>
      </c>
      <c r="Q211" s="161">
        <f>ROUND(E211*P211,5)</f>
        <v>1.1039999999999999E-2</v>
      </c>
      <c r="R211" s="161"/>
      <c r="S211" s="161"/>
      <c r="T211" s="162">
        <v>4.2999999999999997E-2</v>
      </c>
      <c r="U211" s="161">
        <f>ROUND(E211*T211,2)</f>
        <v>0.12</v>
      </c>
      <c r="V211" s="151"/>
      <c r="W211" s="151"/>
      <c r="X211" s="151"/>
      <c r="Y211" s="151"/>
      <c r="Z211" s="151"/>
      <c r="AA211" s="151"/>
      <c r="AB211" s="151"/>
      <c r="AC211" s="151"/>
      <c r="AD211" s="151"/>
      <c r="AE211" s="151" t="s">
        <v>136</v>
      </c>
      <c r="AF211" s="151"/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>
      <c r="A212" s="152"/>
      <c r="B212" s="158"/>
      <c r="C212" s="194" t="s">
        <v>137</v>
      </c>
      <c r="D212" s="163"/>
      <c r="E212" s="168"/>
      <c r="F212" s="171"/>
      <c r="G212" s="171"/>
      <c r="H212" s="171"/>
      <c r="I212" s="171"/>
      <c r="J212" s="171"/>
      <c r="K212" s="171"/>
      <c r="L212" s="171"/>
      <c r="M212" s="171"/>
      <c r="N212" s="161"/>
      <c r="O212" s="161"/>
      <c r="P212" s="161"/>
      <c r="Q212" s="161"/>
      <c r="R212" s="161"/>
      <c r="S212" s="161"/>
      <c r="T212" s="162"/>
      <c r="U212" s="16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 t="s">
        <v>138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>
      <c r="A213" s="152"/>
      <c r="B213" s="158"/>
      <c r="C213" s="194" t="s">
        <v>366</v>
      </c>
      <c r="D213" s="163"/>
      <c r="E213" s="168">
        <v>0.46500000000000002</v>
      </c>
      <c r="F213" s="171"/>
      <c r="G213" s="171"/>
      <c r="H213" s="171"/>
      <c r="I213" s="171"/>
      <c r="J213" s="171"/>
      <c r="K213" s="171"/>
      <c r="L213" s="171"/>
      <c r="M213" s="171"/>
      <c r="N213" s="161"/>
      <c r="O213" s="161"/>
      <c r="P213" s="161"/>
      <c r="Q213" s="161"/>
      <c r="R213" s="161"/>
      <c r="S213" s="161"/>
      <c r="T213" s="162"/>
      <c r="U213" s="161"/>
      <c r="V213" s="151"/>
      <c r="W213" s="151"/>
      <c r="X213" s="151"/>
      <c r="Y213" s="151"/>
      <c r="Z213" s="151"/>
      <c r="AA213" s="151"/>
      <c r="AB213" s="151"/>
      <c r="AC213" s="151"/>
      <c r="AD213" s="151"/>
      <c r="AE213" s="151" t="s">
        <v>138</v>
      </c>
      <c r="AF213" s="151">
        <v>0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>
      <c r="A214" s="152"/>
      <c r="B214" s="158"/>
      <c r="C214" s="194" t="s">
        <v>367</v>
      </c>
      <c r="D214" s="163"/>
      <c r="E214" s="168">
        <v>0.3</v>
      </c>
      <c r="F214" s="171"/>
      <c r="G214" s="171"/>
      <c r="H214" s="171"/>
      <c r="I214" s="171"/>
      <c r="J214" s="171"/>
      <c r="K214" s="171"/>
      <c r="L214" s="171"/>
      <c r="M214" s="171"/>
      <c r="N214" s="161"/>
      <c r="O214" s="161"/>
      <c r="P214" s="161"/>
      <c r="Q214" s="161"/>
      <c r="R214" s="161"/>
      <c r="S214" s="161"/>
      <c r="T214" s="162"/>
      <c r="U214" s="161"/>
      <c r="V214" s="151"/>
      <c r="W214" s="151"/>
      <c r="X214" s="151"/>
      <c r="Y214" s="151"/>
      <c r="Z214" s="151"/>
      <c r="AA214" s="151"/>
      <c r="AB214" s="151"/>
      <c r="AC214" s="151"/>
      <c r="AD214" s="151"/>
      <c r="AE214" s="151" t="s">
        <v>138</v>
      </c>
      <c r="AF214" s="151">
        <v>0</v>
      </c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>
      <c r="A215" s="152"/>
      <c r="B215" s="158"/>
      <c r="C215" s="194" t="s">
        <v>368</v>
      </c>
      <c r="D215" s="163"/>
      <c r="E215" s="168">
        <v>0.22500000000000001</v>
      </c>
      <c r="F215" s="171"/>
      <c r="G215" s="171"/>
      <c r="H215" s="171"/>
      <c r="I215" s="171"/>
      <c r="J215" s="171"/>
      <c r="K215" s="171"/>
      <c r="L215" s="171"/>
      <c r="M215" s="171"/>
      <c r="N215" s="161"/>
      <c r="O215" s="161"/>
      <c r="P215" s="161"/>
      <c r="Q215" s="161"/>
      <c r="R215" s="161"/>
      <c r="S215" s="161"/>
      <c r="T215" s="162"/>
      <c r="U215" s="161"/>
      <c r="V215" s="151"/>
      <c r="W215" s="151"/>
      <c r="X215" s="151"/>
      <c r="Y215" s="151"/>
      <c r="Z215" s="151"/>
      <c r="AA215" s="151"/>
      <c r="AB215" s="151"/>
      <c r="AC215" s="151"/>
      <c r="AD215" s="151"/>
      <c r="AE215" s="151" t="s">
        <v>138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>
      <c r="A216" s="152"/>
      <c r="B216" s="158"/>
      <c r="C216" s="194" t="s">
        <v>369</v>
      </c>
      <c r="D216" s="163"/>
      <c r="E216" s="168">
        <v>0.45</v>
      </c>
      <c r="F216" s="171"/>
      <c r="G216" s="171"/>
      <c r="H216" s="171"/>
      <c r="I216" s="171"/>
      <c r="J216" s="171"/>
      <c r="K216" s="171"/>
      <c r="L216" s="171"/>
      <c r="M216" s="171"/>
      <c r="N216" s="161"/>
      <c r="O216" s="161"/>
      <c r="P216" s="161"/>
      <c r="Q216" s="161"/>
      <c r="R216" s="161"/>
      <c r="S216" s="161"/>
      <c r="T216" s="162"/>
      <c r="U216" s="161"/>
      <c r="V216" s="151"/>
      <c r="W216" s="151"/>
      <c r="X216" s="151"/>
      <c r="Y216" s="151"/>
      <c r="Z216" s="151"/>
      <c r="AA216" s="151"/>
      <c r="AB216" s="151"/>
      <c r="AC216" s="151"/>
      <c r="AD216" s="151"/>
      <c r="AE216" s="151" t="s">
        <v>138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>
      <c r="A217" s="152"/>
      <c r="B217" s="158"/>
      <c r="C217" s="194" t="s">
        <v>370</v>
      </c>
      <c r="D217" s="163"/>
      <c r="E217" s="168">
        <v>0.6</v>
      </c>
      <c r="F217" s="171"/>
      <c r="G217" s="171"/>
      <c r="H217" s="171"/>
      <c r="I217" s="171"/>
      <c r="J217" s="171"/>
      <c r="K217" s="171"/>
      <c r="L217" s="171"/>
      <c r="M217" s="171"/>
      <c r="N217" s="161"/>
      <c r="O217" s="161"/>
      <c r="P217" s="161"/>
      <c r="Q217" s="161"/>
      <c r="R217" s="161"/>
      <c r="S217" s="161"/>
      <c r="T217" s="162"/>
      <c r="U217" s="161"/>
      <c r="V217" s="151"/>
      <c r="W217" s="151"/>
      <c r="X217" s="151"/>
      <c r="Y217" s="151"/>
      <c r="Z217" s="151"/>
      <c r="AA217" s="151"/>
      <c r="AB217" s="151"/>
      <c r="AC217" s="151"/>
      <c r="AD217" s="151"/>
      <c r="AE217" s="151" t="s">
        <v>138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>
      <c r="A218" s="152"/>
      <c r="B218" s="158"/>
      <c r="C218" s="194" t="s">
        <v>371</v>
      </c>
      <c r="D218" s="163"/>
      <c r="E218" s="168">
        <v>0.72</v>
      </c>
      <c r="F218" s="171"/>
      <c r="G218" s="171"/>
      <c r="H218" s="171"/>
      <c r="I218" s="171"/>
      <c r="J218" s="171"/>
      <c r="K218" s="171"/>
      <c r="L218" s="171"/>
      <c r="M218" s="171"/>
      <c r="N218" s="161"/>
      <c r="O218" s="161"/>
      <c r="P218" s="161"/>
      <c r="Q218" s="161"/>
      <c r="R218" s="161"/>
      <c r="S218" s="161"/>
      <c r="T218" s="162"/>
      <c r="U218" s="161"/>
      <c r="V218" s="151"/>
      <c r="W218" s="151"/>
      <c r="X218" s="151"/>
      <c r="Y218" s="151"/>
      <c r="Z218" s="151"/>
      <c r="AA218" s="151"/>
      <c r="AB218" s="151"/>
      <c r="AC218" s="151"/>
      <c r="AD218" s="151"/>
      <c r="AE218" s="151" t="s">
        <v>138</v>
      </c>
      <c r="AF218" s="151">
        <v>0</v>
      </c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>
      <c r="A219" s="152">
        <v>86</v>
      </c>
      <c r="B219" s="158" t="s">
        <v>406</v>
      </c>
      <c r="C219" s="193" t="s">
        <v>407</v>
      </c>
      <c r="D219" s="160" t="s">
        <v>178</v>
      </c>
      <c r="E219" s="167">
        <v>13.52</v>
      </c>
      <c r="F219" s="170">
        <f>H219+J219</f>
        <v>0</v>
      </c>
      <c r="G219" s="171">
        <f>ROUND(E219*F219,2)</f>
        <v>0</v>
      </c>
      <c r="H219" s="171"/>
      <c r="I219" s="171">
        <f>ROUND(E219*H219,2)</f>
        <v>0</v>
      </c>
      <c r="J219" s="171"/>
      <c r="K219" s="171">
        <f>ROUND(E219*J219,2)</f>
        <v>0</v>
      </c>
      <c r="L219" s="171">
        <v>21</v>
      </c>
      <c r="M219" s="171">
        <f>G219*(1+L219/100)</f>
        <v>0</v>
      </c>
      <c r="N219" s="161">
        <v>0</v>
      </c>
      <c r="O219" s="161">
        <f>ROUND(E219*N219,5)</f>
        <v>0</v>
      </c>
      <c r="P219" s="161">
        <v>8.0000000000000002E-3</v>
      </c>
      <c r="Q219" s="161">
        <f>ROUND(E219*P219,5)</f>
        <v>0.10816000000000001</v>
      </c>
      <c r="R219" s="161"/>
      <c r="S219" s="161"/>
      <c r="T219" s="162">
        <v>0.05</v>
      </c>
      <c r="U219" s="161">
        <f>ROUND(E219*T219,2)</f>
        <v>0.68</v>
      </c>
      <c r="V219" s="151"/>
      <c r="W219" s="151"/>
      <c r="X219" s="151"/>
      <c r="Y219" s="151"/>
      <c r="Z219" s="151"/>
      <c r="AA219" s="151"/>
      <c r="AB219" s="151"/>
      <c r="AC219" s="151"/>
      <c r="AD219" s="151"/>
      <c r="AE219" s="151" t="s">
        <v>136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>
      <c r="A220" s="152"/>
      <c r="B220" s="158"/>
      <c r="C220" s="194" t="s">
        <v>210</v>
      </c>
      <c r="D220" s="163"/>
      <c r="E220" s="168">
        <v>13.52</v>
      </c>
      <c r="F220" s="171"/>
      <c r="G220" s="171"/>
      <c r="H220" s="171"/>
      <c r="I220" s="171"/>
      <c r="J220" s="171"/>
      <c r="K220" s="171"/>
      <c r="L220" s="171"/>
      <c r="M220" s="171"/>
      <c r="N220" s="161"/>
      <c r="O220" s="161"/>
      <c r="P220" s="161"/>
      <c r="Q220" s="161"/>
      <c r="R220" s="161"/>
      <c r="S220" s="161"/>
      <c r="T220" s="162"/>
      <c r="U220" s="161"/>
      <c r="V220" s="151"/>
      <c r="W220" s="151"/>
      <c r="X220" s="151"/>
      <c r="Y220" s="151"/>
      <c r="Z220" s="151"/>
      <c r="AA220" s="151"/>
      <c r="AB220" s="151"/>
      <c r="AC220" s="151"/>
      <c r="AD220" s="151"/>
      <c r="AE220" s="151" t="s">
        <v>138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>
      <c r="A221" s="152">
        <v>87</v>
      </c>
      <c r="B221" s="158" t="s">
        <v>408</v>
      </c>
      <c r="C221" s="193" t="s">
        <v>409</v>
      </c>
      <c r="D221" s="160" t="s">
        <v>178</v>
      </c>
      <c r="E221" s="167">
        <v>2.76</v>
      </c>
      <c r="F221" s="170">
        <f>H221+J221</f>
        <v>0</v>
      </c>
      <c r="G221" s="171">
        <f>ROUND(E221*F221,2)</f>
        <v>0</v>
      </c>
      <c r="H221" s="171"/>
      <c r="I221" s="171">
        <f>ROUND(E221*H221,2)</f>
        <v>0</v>
      </c>
      <c r="J221" s="171"/>
      <c r="K221" s="171">
        <f>ROUND(E221*J221,2)</f>
        <v>0</v>
      </c>
      <c r="L221" s="171">
        <v>21</v>
      </c>
      <c r="M221" s="171">
        <f>G221*(1+L221/100)</f>
        <v>0</v>
      </c>
      <c r="N221" s="161">
        <v>0</v>
      </c>
      <c r="O221" s="161">
        <f>ROUND(E221*N221,5)</f>
        <v>0</v>
      </c>
      <c r="P221" s="161">
        <v>0</v>
      </c>
      <c r="Q221" s="161">
        <f>ROUND(E221*P221,5)</f>
        <v>0</v>
      </c>
      <c r="R221" s="161"/>
      <c r="S221" s="161"/>
      <c r="T221" s="162">
        <v>0.15</v>
      </c>
      <c r="U221" s="161">
        <f>ROUND(E221*T221,2)</f>
        <v>0.41</v>
      </c>
      <c r="V221" s="151"/>
      <c r="W221" s="151"/>
      <c r="X221" s="151"/>
      <c r="Y221" s="151"/>
      <c r="Z221" s="151"/>
      <c r="AA221" s="151"/>
      <c r="AB221" s="151"/>
      <c r="AC221" s="151"/>
      <c r="AD221" s="151"/>
      <c r="AE221" s="151" t="s">
        <v>136</v>
      </c>
      <c r="AF221" s="151"/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>
      <c r="A222" s="152"/>
      <c r="B222" s="158"/>
      <c r="C222" s="194" t="s">
        <v>137</v>
      </c>
      <c r="D222" s="163"/>
      <c r="E222" s="168"/>
      <c r="F222" s="171"/>
      <c r="G222" s="171"/>
      <c r="H222" s="171"/>
      <c r="I222" s="171"/>
      <c r="J222" s="171"/>
      <c r="K222" s="171"/>
      <c r="L222" s="171"/>
      <c r="M222" s="171"/>
      <c r="N222" s="161"/>
      <c r="O222" s="161"/>
      <c r="P222" s="161"/>
      <c r="Q222" s="161"/>
      <c r="R222" s="161"/>
      <c r="S222" s="161"/>
      <c r="T222" s="162"/>
      <c r="U222" s="161"/>
      <c r="V222" s="151"/>
      <c r="W222" s="151"/>
      <c r="X222" s="151"/>
      <c r="Y222" s="151"/>
      <c r="Z222" s="151"/>
      <c r="AA222" s="151"/>
      <c r="AB222" s="151"/>
      <c r="AC222" s="151"/>
      <c r="AD222" s="151"/>
      <c r="AE222" s="151" t="s">
        <v>138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>
      <c r="A223" s="152"/>
      <c r="B223" s="158"/>
      <c r="C223" s="194" t="s">
        <v>366</v>
      </c>
      <c r="D223" s="163"/>
      <c r="E223" s="168">
        <v>0.46500000000000002</v>
      </c>
      <c r="F223" s="171"/>
      <c r="G223" s="171"/>
      <c r="H223" s="171"/>
      <c r="I223" s="171"/>
      <c r="J223" s="171"/>
      <c r="K223" s="171"/>
      <c r="L223" s="171"/>
      <c r="M223" s="171"/>
      <c r="N223" s="161"/>
      <c r="O223" s="161"/>
      <c r="P223" s="161"/>
      <c r="Q223" s="161"/>
      <c r="R223" s="161"/>
      <c r="S223" s="161"/>
      <c r="T223" s="162"/>
      <c r="U223" s="161"/>
      <c r="V223" s="151"/>
      <c r="W223" s="151"/>
      <c r="X223" s="151"/>
      <c r="Y223" s="151"/>
      <c r="Z223" s="151"/>
      <c r="AA223" s="151"/>
      <c r="AB223" s="151"/>
      <c r="AC223" s="151"/>
      <c r="AD223" s="151"/>
      <c r="AE223" s="151" t="s">
        <v>138</v>
      </c>
      <c r="AF223" s="151">
        <v>0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>
      <c r="A224" s="152"/>
      <c r="B224" s="158"/>
      <c r="C224" s="194" t="s">
        <v>367</v>
      </c>
      <c r="D224" s="163"/>
      <c r="E224" s="168">
        <v>0.3</v>
      </c>
      <c r="F224" s="171"/>
      <c r="G224" s="171"/>
      <c r="H224" s="171"/>
      <c r="I224" s="171"/>
      <c r="J224" s="171"/>
      <c r="K224" s="171"/>
      <c r="L224" s="171"/>
      <c r="M224" s="171"/>
      <c r="N224" s="161"/>
      <c r="O224" s="161"/>
      <c r="P224" s="161"/>
      <c r="Q224" s="161"/>
      <c r="R224" s="161"/>
      <c r="S224" s="161"/>
      <c r="T224" s="162"/>
      <c r="U224" s="161"/>
      <c r="V224" s="151"/>
      <c r="W224" s="151"/>
      <c r="X224" s="151"/>
      <c r="Y224" s="151"/>
      <c r="Z224" s="151"/>
      <c r="AA224" s="151"/>
      <c r="AB224" s="151"/>
      <c r="AC224" s="151"/>
      <c r="AD224" s="151"/>
      <c r="AE224" s="151" t="s">
        <v>138</v>
      </c>
      <c r="AF224" s="151">
        <v>0</v>
      </c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>
      <c r="A225" s="152"/>
      <c r="B225" s="158"/>
      <c r="C225" s="194" t="s">
        <v>368</v>
      </c>
      <c r="D225" s="163"/>
      <c r="E225" s="168">
        <v>0.22500000000000001</v>
      </c>
      <c r="F225" s="171"/>
      <c r="G225" s="171"/>
      <c r="H225" s="171"/>
      <c r="I225" s="171"/>
      <c r="J225" s="171"/>
      <c r="K225" s="171"/>
      <c r="L225" s="171"/>
      <c r="M225" s="171"/>
      <c r="N225" s="161"/>
      <c r="O225" s="161"/>
      <c r="P225" s="161"/>
      <c r="Q225" s="161"/>
      <c r="R225" s="161"/>
      <c r="S225" s="161"/>
      <c r="T225" s="162"/>
      <c r="U225" s="161"/>
      <c r="V225" s="151"/>
      <c r="W225" s="151"/>
      <c r="X225" s="151"/>
      <c r="Y225" s="151"/>
      <c r="Z225" s="151"/>
      <c r="AA225" s="151"/>
      <c r="AB225" s="151"/>
      <c r="AC225" s="151"/>
      <c r="AD225" s="151"/>
      <c r="AE225" s="151" t="s">
        <v>138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>
      <c r="A226" s="152"/>
      <c r="B226" s="158"/>
      <c r="C226" s="194" t="s">
        <v>369</v>
      </c>
      <c r="D226" s="163"/>
      <c r="E226" s="168">
        <v>0.45</v>
      </c>
      <c r="F226" s="171"/>
      <c r="G226" s="171"/>
      <c r="H226" s="171"/>
      <c r="I226" s="171"/>
      <c r="J226" s="171"/>
      <c r="K226" s="171"/>
      <c r="L226" s="171"/>
      <c r="M226" s="171"/>
      <c r="N226" s="161"/>
      <c r="O226" s="161"/>
      <c r="P226" s="161"/>
      <c r="Q226" s="161"/>
      <c r="R226" s="161"/>
      <c r="S226" s="161"/>
      <c r="T226" s="162"/>
      <c r="U226" s="161"/>
      <c r="V226" s="151"/>
      <c r="W226" s="151"/>
      <c r="X226" s="151"/>
      <c r="Y226" s="151"/>
      <c r="Z226" s="151"/>
      <c r="AA226" s="151"/>
      <c r="AB226" s="151"/>
      <c r="AC226" s="151"/>
      <c r="AD226" s="151"/>
      <c r="AE226" s="151" t="s">
        <v>138</v>
      </c>
      <c r="AF226" s="151">
        <v>0</v>
      </c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>
      <c r="A227" s="152"/>
      <c r="B227" s="158"/>
      <c r="C227" s="194" t="s">
        <v>370</v>
      </c>
      <c r="D227" s="163"/>
      <c r="E227" s="168">
        <v>0.6</v>
      </c>
      <c r="F227" s="171"/>
      <c r="G227" s="171"/>
      <c r="H227" s="171"/>
      <c r="I227" s="171"/>
      <c r="J227" s="171"/>
      <c r="K227" s="171"/>
      <c r="L227" s="171"/>
      <c r="M227" s="171"/>
      <c r="N227" s="161"/>
      <c r="O227" s="161"/>
      <c r="P227" s="161"/>
      <c r="Q227" s="161"/>
      <c r="R227" s="161"/>
      <c r="S227" s="161"/>
      <c r="T227" s="162"/>
      <c r="U227" s="161"/>
      <c r="V227" s="151"/>
      <c r="W227" s="151"/>
      <c r="X227" s="151"/>
      <c r="Y227" s="151"/>
      <c r="Z227" s="151"/>
      <c r="AA227" s="151"/>
      <c r="AB227" s="151"/>
      <c r="AC227" s="151"/>
      <c r="AD227" s="151"/>
      <c r="AE227" s="151" t="s">
        <v>138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>
      <c r="A228" s="152"/>
      <c r="B228" s="158"/>
      <c r="C228" s="194" t="s">
        <v>371</v>
      </c>
      <c r="D228" s="163"/>
      <c r="E228" s="168">
        <v>0.72</v>
      </c>
      <c r="F228" s="171"/>
      <c r="G228" s="171"/>
      <c r="H228" s="171"/>
      <c r="I228" s="171"/>
      <c r="J228" s="171"/>
      <c r="K228" s="171"/>
      <c r="L228" s="171"/>
      <c r="M228" s="171"/>
      <c r="N228" s="161"/>
      <c r="O228" s="161"/>
      <c r="P228" s="161"/>
      <c r="Q228" s="161"/>
      <c r="R228" s="161"/>
      <c r="S228" s="161"/>
      <c r="T228" s="162"/>
      <c r="U228" s="161"/>
      <c r="V228" s="151"/>
      <c r="W228" s="151"/>
      <c r="X228" s="151"/>
      <c r="Y228" s="151"/>
      <c r="Z228" s="151"/>
      <c r="AA228" s="151"/>
      <c r="AB228" s="151"/>
      <c r="AC228" s="151"/>
      <c r="AD228" s="151"/>
      <c r="AE228" s="151" t="s">
        <v>138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>
      <c r="A229" s="152">
        <v>88</v>
      </c>
      <c r="B229" s="158" t="s">
        <v>410</v>
      </c>
      <c r="C229" s="193" t="s">
        <v>411</v>
      </c>
      <c r="D229" s="160" t="s">
        <v>135</v>
      </c>
      <c r="E229" s="167">
        <v>0.40572000000000003</v>
      </c>
      <c r="F229" s="170">
        <f>H229+J229</f>
        <v>0</v>
      </c>
      <c r="G229" s="171">
        <f>ROUND(E229*F229,2)</f>
        <v>0</v>
      </c>
      <c r="H229" s="171"/>
      <c r="I229" s="171">
        <f>ROUND(E229*H229,2)</f>
        <v>0</v>
      </c>
      <c r="J229" s="171"/>
      <c r="K229" s="171">
        <f>ROUND(E229*J229,2)</f>
        <v>0</v>
      </c>
      <c r="L229" s="171">
        <v>21</v>
      </c>
      <c r="M229" s="171">
        <f>G229*(1+L229/100)</f>
        <v>0</v>
      </c>
      <c r="N229" s="161">
        <v>2.5000000000000001E-2</v>
      </c>
      <c r="O229" s="161">
        <f>ROUND(E229*N229,5)</f>
        <v>1.014E-2</v>
      </c>
      <c r="P229" s="161">
        <v>0</v>
      </c>
      <c r="Q229" s="161">
        <f>ROUND(E229*P229,5)</f>
        <v>0</v>
      </c>
      <c r="R229" s="161"/>
      <c r="S229" s="161"/>
      <c r="T229" s="162">
        <v>0</v>
      </c>
      <c r="U229" s="161">
        <f>ROUND(E229*T229,2)</f>
        <v>0</v>
      </c>
      <c r="V229" s="151"/>
      <c r="W229" s="151"/>
      <c r="X229" s="151"/>
      <c r="Y229" s="151"/>
      <c r="Z229" s="151"/>
      <c r="AA229" s="151"/>
      <c r="AB229" s="151"/>
      <c r="AC229" s="151"/>
      <c r="AD229" s="151"/>
      <c r="AE229" s="151" t="s">
        <v>378</v>
      </c>
      <c r="AF229" s="151"/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>
      <c r="A230" s="152"/>
      <c r="B230" s="158"/>
      <c r="C230" s="194" t="s">
        <v>412</v>
      </c>
      <c r="D230" s="163"/>
      <c r="E230" s="168">
        <v>0.40572000000000003</v>
      </c>
      <c r="F230" s="171"/>
      <c r="G230" s="171"/>
      <c r="H230" s="171"/>
      <c r="I230" s="171"/>
      <c r="J230" s="171"/>
      <c r="K230" s="171"/>
      <c r="L230" s="171"/>
      <c r="M230" s="171"/>
      <c r="N230" s="161"/>
      <c r="O230" s="161"/>
      <c r="P230" s="161"/>
      <c r="Q230" s="161"/>
      <c r="R230" s="161"/>
      <c r="S230" s="161"/>
      <c r="T230" s="162"/>
      <c r="U230" s="161"/>
      <c r="V230" s="151"/>
      <c r="W230" s="151"/>
      <c r="X230" s="151"/>
      <c r="Y230" s="151"/>
      <c r="Z230" s="151"/>
      <c r="AA230" s="151"/>
      <c r="AB230" s="151"/>
      <c r="AC230" s="151"/>
      <c r="AD230" s="151"/>
      <c r="AE230" s="151" t="s">
        <v>138</v>
      </c>
      <c r="AF230" s="151">
        <v>0</v>
      </c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>
      <c r="A231" s="152">
        <v>89</v>
      </c>
      <c r="B231" s="158" t="s">
        <v>413</v>
      </c>
      <c r="C231" s="193" t="s">
        <v>414</v>
      </c>
      <c r="D231" s="160" t="s">
        <v>178</v>
      </c>
      <c r="E231" s="167">
        <v>2.76</v>
      </c>
      <c r="F231" s="170">
        <f>H231+J231</f>
        <v>0</v>
      </c>
      <c r="G231" s="171">
        <f>ROUND(E231*F231,2)</f>
        <v>0</v>
      </c>
      <c r="H231" s="171"/>
      <c r="I231" s="171">
        <f>ROUND(E231*H231,2)</f>
        <v>0</v>
      </c>
      <c r="J231" s="171"/>
      <c r="K231" s="171">
        <f>ROUND(E231*J231,2)</f>
        <v>0</v>
      </c>
      <c r="L231" s="171">
        <v>21</v>
      </c>
      <c r="M231" s="171">
        <f>G231*(1+L231/100)</f>
        <v>0</v>
      </c>
      <c r="N231" s="161">
        <v>1.0000000000000001E-5</v>
      </c>
      <c r="O231" s="161">
        <f>ROUND(E231*N231,5)</f>
        <v>3.0000000000000001E-5</v>
      </c>
      <c r="P231" s="161">
        <v>0</v>
      </c>
      <c r="Q231" s="161">
        <f>ROUND(E231*P231,5)</f>
        <v>0</v>
      </c>
      <c r="R231" s="161"/>
      <c r="S231" s="161"/>
      <c r="T231" s="162">
        <v>7.0000000000000007E-2</v>
      </c>
      <c r="U231" s="161">
        <f>ROUND(E231*T231,2)</f>
        <v>0.19</v>
      </c>
      <c r="V231" s="151"/>
      <c r="W231" s="151"/>
      <c r="X231" s="151"/>
      <c r="Y231" s="151"/>
      <c r="Z231" s="151"/>
      <c r="AA231" s="151"/>
      <c r="AB231" s="151"/>
      <c r="AC231" s="151"/>
      <c r="AD231" s="151"/>
      <c r="AE231" s="151" t="s">
        <v>136</v>
      </c>
      <c r="AF231" s="151"/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>
      <c r="A232" s="152"/>
      <c r="B232" s="158"/>
      <c r="C232" s="194" t="s">
        <v>137</v>
      </c>
      <c r="D232" s="163"/>
      <c r="E232" s="168"/>
      <c r="F232" s="171"/>
      <c r="G232" s="171"/>
      <c r="H232" s="171"/>
      <c r="I232" s="171"/>
      <c r="J232" s="171"/>
      <c r="K232" s="171"/>
      <c r="L232" s="171"/>
      <c r="M232" s="171"/>
      <c r="N232" s="161"/>
      <c r="O232" s="161"/>
      <c r="P232" s="161"/>
      <c r="Q232" s="161"/>
      <c r="R232" s="161"/>
      <c r="S232" s="161"/>
      <c r="T232" s="162"/>
      <c r="U232" s="161"/>
      <c r="V232" s="151"/>
      <c r="W232" s="151"/>
      <c r="X232" s="151"/>
      <c r="Y232" s="151"/>
      <c r="Z232" s="151"/>
      <c r="AA232" s="151"/>
      <c r="AB232" s="151"/>
      <c r="AC232" s="151"/>
      <c r="AD232" s="151"/>
      <c r="AE232" s="151" t="s">
        <v>138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>
      <c r="A233" s="152"/>
      <c r="B233" s="158"/>
      <c r="C233" s="194" t="s">
        <v>366</v>
      </c>
      <c r="D233" s="163"/>
      <c r="E233" s="168">
        <v>0.46500000000000002</v>
      </c>
      <c r="F233" s="171"/>
      <c r="G233" s="171"/>
      <c r="H233" s="171"/>
      <c r="I233" s="171"/>
      <c r="J233" s="171"/>
      <c r="K233" s="171"/>
      <c r="L233" s="171"/>
      <c r="M233" s="171"/>
      <c r="N233" s="161"/>
      <c r="O233" s="161"/>
      <c r="P233" s="161"/>
      <c r="Q233" s="161"/>
      <c r="R233" s="161"/>
      <c r="S233" s="161"/>
      <c r="T233" s="162"/>
      <c r="U233" s="161"/>
      <c r="V233" s="151"/>
      <c r="W233" s="151"/>
      <c r="X233" s="151"/>
      <c r="Y233" s="151"/>
      <c r="Z233" s="151"/>
      <c r="AA233" s="151"/>
      <c r="AB233" s="151"/>
      <c r="AC233" s="151"/>
      <c r="AD233" s="151"/>
      <c r="AE233" s="151" t="s">
        <v>138</v>
      </c>
      <c r="AF233" s="151">
        <v>0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>
      <c r="A234" s="152"/>
      <c r="B234" s="158"/>
      <c r="C234" s="194" t="s">
        <v>367</v>
      </c>
      <c r="D234" s="163"/>
      <c r="E234" s="168">
        <v>0.3</v>
      </c>
      <c r="F234" s="171"/>
      <c r="G234" s="171"/>
      <c r="H234" s="171"/>
      <c r="I234" s="171"/>
      <c r="J234" s="171"/>
      <c r="K234" s="171"/>
      <c r="L234" s="171"/>
      <c r="M234" s="171"/>
      <c r="N234" s="161"/>
      <c r="O234" s="161"/>
      <c r="P234" s="161"/>
      <c r="Q234" s="161"/>
      <c r="R234" s="161"/>
      <c r="S234" s="161"/>
      <c r="T234" s="162"/>
      <c r="U234" s="161"/>
      <c r="V234" s="151"/>
      <c r="W234" s="151"/>
      <c r="X234" s="151"/>
      <c r="Y234" s="151"/>
      <c r="Z234" s="151"/>
      <c r="AA234" s="151"/>
      <c r="AB234" s="151"/>
      <c r="AC234" s="151"/>
      <c r="AD234" s="151"/>
      <c r="AE234" s="151" t="s">
        <v>138</v>
      </c>
      <c r="AF234" s="151">
        <v>0</v>
      </c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>
      <c r="A235" s="152"/>
      <c r="B235" s="158"/>
      <c r="C235" s="194" t="s">
        <v>368</v>
      </c>
      <c r="D235" s="163"/>
      <c r="E235" s="168">
        <v>0.22500000000000001</v>
      </c>
      <c r="F235" s="171"/>
      <c r="G235" s="171"/>
      <c r="H235" s="171"/>
      <c r="I235" s="171"/>
      <c r="J235" s="171"/>
      <c r="K235" s="171"/>
      <c r="L235" s="171"/>
      <c r="M235" s="171"/>
      <c r="N235" s="161"/>
      <c r="O235" s="161"/>
      <c r="P235" s="161"/>
      <c r="Q235" s="161"/>
      <c r="R235" s="161"/>
      <c r="S235" s="161"/>
      <c r="T235" s="162"/>
      <c r="U235" s="161"/>
      <c r="V235" s="151"/>
      <c r="W235" s="151"/>
      <c r="X235" s="151"/>
      <c r="Y235" s="151"/>
      <c r="Z235" s="151"/>
      <c r="AA235" s="151"/>
      <c r="AB235" s="151"/>
      <c r="AC235" s="151"/>
      <c r="AD235" s="151"/>
      <c r="AE235" s="151" t="s">
        <v>138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>
      <c r="A236" s="152"/>
      <c r="B236" s="158"/>
      <c r="C236" s="194" t="s">
        <v>369</v>
      </c>
      <c r="D236" s="163"/>
      <c r="E236" s="168">
        <v>0.45</v>
      </c>
      <c r="F236" s="171"/>
      <c r="G236" s="171"/>
      <c r="H236" s="171"/>
      <c r="I236" s="171"/>
      <c r="J236" s="171"/>
      <c r="K236" s="171"/>
      <c r="L236" s="171"/>
      <c r="M236" s="171"/>
      <c r="N236" s="161"/>
      <c r="O236" s="161"/>
      <c r="P236" s="161"/>
      <c r="Q236" s="161"/>
      <c r="R236" s="161"/>
      <c r="S236" s="161"/>
      <c r="T236" s="162"/>
      <c r="U236" s="161"/>
      <c r="V236" s="151"/>
      <c r="W236" s="151"/>
      <c r="X236" s="151"/>
      <c r="Y236" s="151"/>
      <c r="Z236" s="151"/>
      <c r="AA236" s="151"/>
      <c r="AB236" s="151"/>
      <c r="AC236" s="151"/>
      <c r="AD236" s="151"/>
      <c r="AE236" s="151" t="s">
        <v>138</v>
      </c>
      <c r="AF236" s="151">
        <v>0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>
      <c r="A237" s="152"/>
      <c r="B237" s="158"/>
      <c r="C237" s="194" t="s">
        <v>370</v>
      </c>
      <c r="D237" s="163"/>
      <c r="E237" s="168">
        <v>0.6</v>
      </c>
      <c r="F237" s="171"/>
      <c r="G237" s="171"/>
      <c r="H237" s="171"/>
      <c r="I237" s="171"/>
      <c r="J237" s="171"/>
      <c r="K237" s="171"/>
      <c r="L237" s="171"/>
      <c r="M237" s="171"/>
      <c r="N237" s="161"/>
      <c r="O237" s="161"/>
      <c r="P237" s="161"/>
      <c r="Q237" s="161"/>
      <c r="R237" s="161"/>
      <c r="S237" s="161"/>
      <c r="T237" s="162"/>
      <c r="U237" s="161"/>
      <c r="V237" s="151"/>
      <c r="W237" s="151"/>
      <c r="X237" s="151"/>
      <c r="Y237" s="151"/>
      <c r="Z237" s="151"/>
      <c r="AA237" s="151"/>
      <c r="AB237" s="151"/>
      <c r="AC237" s="151"/>
      <c r="AD237" s="151"/>
      <c r="AE237" s="151" t="s">
        <v>138</v>
      </c>
      <c r="AF237" s="151">
        <v>0</v>
      </c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>
      <c r="A238" s="152"/>
      <c r="B238" s="158"/>
      <c r="C238" s="194" t="s">
        <v>371</v>
      </c>
      <c r="D238" s="163"/>
      <c r="E238" s="168">
        <v>0.72</v>
      </c>
      <c r="F238" s="171"/>
      <c r="G238" s="171"/>
      <c r="H238" s="171"/>
      <c r="I238" s="171"/>
      <c r="J238" s="171"/>
      <c r="K238" s="171"/>
      <c r="L238" s="171"/>
      <c r="M238" s="171"/>
      <c r="N238" s="161"/>
      <c r="O238" s="161"/>
      <c r="P238" s="161"/>
      <c r="Q238" s="161"/>
      <c r="R238" s="161"/>
      <c r="S238" s="161"/>
      <c r="T238" s="162"/>
      <c r="U238" s="161"/>
      <c r="V238" s="151"/>
      <c r="W238" s="151"/>
      <c r="X238" s="151"/>
      <c r="Y238" s="151"/>
      <c r="Z238" s="151"/>
      <c r="AA238" s="151"/>
      <c r="AB238" s="151"/>
      <c r="AC238" s="151"/>
      <c r="AD238" s="151"/>
      <c r="AE238" s="151" t="s">
        <v>138</v>
      </c>
      <c r="AF238" s="151">
        <v>0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22.5" outlineLevel="1">
      <c r="A239" s="152">
        <v>90</v>
      </c>
      <c r="B239" s="158" t="s">
        <v>415</v>
      </c>
      <c r="C239" s="193" t="s">
        <v>416</v>
      </c>
      <c r="D239" s="160" t="s">
        <v>178</v>
      </c>
      <c r="E239" s="167">
        <v>9.52</v>
      </c>
      <c r="F239" s="170">
        <f>H239+J239</f>
        <v>0</v>
      </c>
      <c r="G239" s="171">
        <f>ROUND(E239*F239,2)</f>
        <v>0</v>
      </c>
      <c r="H239" s="171"/>
      <c r="I239" s="171">
        <f>ROUND(E239*H239,2)</f>
        <v>0</v>
      </c>
      <c r="J239" s="171"/>
      <c r="K239" s="171">
        <f>ROUND(E239*J239,2)</f>
        <v>0</v>
      </c>
      <c r="L239" s="171">
        <v>21</v>
      </c>
      <c r="M239" s="171">
        <f>G239*(1+L239/100)</f>
        <v>0</v>
      </c>
      <c r="N239" s="161">
        <v>0</v>
      </c>
      <c r="O239" s="161">
        <f>ROUND(E239*N239,5)</f>
        <v>0</v>
      </c>
      <c r="P239" s="161">
        <v>0</v>
      </c>
      <c r="Q239" s="161">
        <f>ROUND(E239*P239,5)</f>
        <v>0</v>
      </c>
      <c r="R239" s="161"/>
      <c r="S239" s="161"/>
      <c r="T239" s="162">
        <v>0.18</v>
      </c>
      <c r="U239" s="161">
        <f>ROUND(E239*T239,2)</f>
        <v>1.71</v>
      </c>
      <c r="V239" s="151"/>
      <c r="W239" s="151"/>
      <c r="X239" s="151"/>
      <c r="Y239" s="151"/>
      <c r="Z239" s="151"/>
      <c r="AA239" s="151"/>
      <c r="AB239" s="151"/>
      <c r="AC239" s="151"/>
      <c r="AD239" s="151"/>
      <c r="AE239" s="151" t="s">
        <v>136</v>
      </c>
      <c r="AF239" s="151"/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>
      <c r="A240" s="152"/>
      <c r="B240" s="158"/>
      <c r="C240" s="194" t="s">
        <v>417</v>
      </c>
      <c r="D240" s="163"/>
      <c r="E240" s="168">
        <v>9.52</v>
      </c>
      <c r="F240" s="171"/>
      <c r="G240" s="171"/>
      <c r="H240" s="171"/>
      <c r="I240" s="171"/>
      <c r="J240" s="171"/>
      <c r="K240" s="171"/>
      <c r="L240" s="171"/>
      <c r="M240" s="171"/>
      <c r="N240" s="161"/>
      <c r="O240" s="161"/>
      <c r="P240" s="161"/>
      <c r="Q240" s="161"/>
      <c r="R240" s="161"/>
      <c r="S240" s="161"/>
      <c r="T240" s="162"/>
      <c r="U240" s="161"/>
      <c r="V240" s="151"/>
      <c r="W240" s="151"/>
      <c r="X240" s="151"/>
      <c r="Y240" s="151"/>
      <c r="Z240" s="151"/>
      <c r="AA240" s="151"/>
      <c r="AB240" s="151"/>
      <c r="AC240" s="151"/>
      <c r="AD240" s="151"/>
      <c r="AE240" s="151" t="s">
        <v>138</v>
      </c>
      <c r="AF240" s="151">
        <v>0</v>
      </c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>
      <c r="A241" s="152">
        <v>91</v>
      </c>
      <c r="B241" s="158" t="s">
        <v>418</v>
      </c>
      <c r="C241" s="193" t="s">
        <v>594</v>
      </c>
      <c r="D241" s="160" t="s">
        <v>178</v>
      </c>
      <c r="E241" s="167">
        <v>10.196</v>
      </c>
      <c r="F241" s="170">
        <f>H241+J241</f>
        <v>0</v>
      </c>
      <c r="G241" s="171">
        <f>ROUND(E241*F241,2)</f>
        <v>0</v>
      </c>
      <c r="H241" s="171"/>
      <c r="I241" s="171">
        <f>ROUND(E241*H241,2)</f>
        <v>0</v>
      </c>
      <c r="J241" s="171"/>
      <c r="K241" s="171">
        <f>ROUND(E241*J241,2)</f>
        <v>0</v>
      </c>
      <c r="L241" s="171">
        <v>21</v>
      </c>
      <c r="M241" s="171">
        <f>G241*(1+L241/100)</f>
        <v>0</v>
      </c>
      <c r="N241" s="161">
        <v>2.14E-3</v>
      </c>
      <c r="O241" s="161">
        <f>ROUND(E241*N241,5)</f>
        <v>2.1819999999999999E-2</v>
      </c>
      <c r="P241" s="161">
        <v>0</v>
      </c>
      <c r="Q241" s="161">
        <f>ROUND(E241*P241,5)</f>
        <v>0</v>
      </c>
      <c r="R241" s="161"/>
      <c r="S241" s="161"/>
      <c r="T241" s="162">
        <v>0</v>
      </c>
      <c r="U241" s="161">
        <f>ROUND(E241*T241,2)</f>
        <v>0</v>
      </c>
      <c r="V241" s="151"/>
      <c r="W241" s="151"/>
      <c r="X241" s="151"/>
      <c r="Y241" s="151"/>
      <c r="Z241" s="151"/>
      <c r="AA241" s="151"/>
      <c r="AB241" s="151"/>
      <c r="AC241" s="151"/>
      <c r="AD241" s="151"/>
      <c r="AE241" s="151" t="s">
        <v>378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>
      <c r="A242" s="152"/>
      <c r="B242" s="158"/>
      <c r="C242" s="194" t="s">
        <v>419</v>
      </c>
      <c r="D242" s="163"/>
      <c r="E242" s="168">
        <v>10.196</v>
      </c>
      <c r="F242" s="171"/>
      <c r="G242" s="171"/>
      <c r="H242" s="171"/>
      <c r="I242" s="171"/>
      <c r="J242" s="171"/>
      <c r="K242" s="171"/>
      <c r="L242" s="171"/>
      <c r="M242" s="171"/>
      <c r="N242" s="161"/>
      <c r="O242" s="161"/>
      <c r="P242" s="161"/>
      <c r="Q242" s="161"/>
      <c r="R242" s="161"/>
      <c r="S242" s="161"/>
      <c r="T242" s="162"/>
      <c r="U242" s="161"/>
      <c r="V242" s="151"/>
      <c r="W242" s="151"/>
      <c r="X242" s="151"/>
      <c r="Y242" s="151"/>
      <c r="Z242" s="151"/>
      <c r="AA242" s="151"/>
      <c r="AB242" s="151"/>
      <c r="AC242" s="151"/>
      <c r="AD242" s="151"/>
      <c r="AE242" s="151" t="s">
        <v>138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>
      <c r="A243" s="152">
        <v>92</v>
      </c>
      <c r="B243" s="158" t="s">
        <v>420</v>
      </c>
      <c r="C243" s="193" t="s">
        <v>591</v>
      </c>
      <c r="D243" s="160" t="s">
        <v>178</v>
      </c>
      <c r="E243" s="167">
        <v>10.196</v>
      </c>
      <c r="F243" s="170">
        <f>H243+J243</f>
        <v>0</v>
      </c>
      <c r="G243" s="171">
        <f>ROUND(E243*F243,2)</f>
        <v>0</v>
      </c>
      <c r="H243" s="171"/>
      <c r="I243" s="171">
        <f>ROUND(E243*H243,2)</f>
        <v>0</v>
      </c>
      <c r="J243" s="171"/>
      <c r="K243" s="171">
        <f>ROUND(E243*J243,2)</f>
        <v>0</v>
      </c>
      <c r="L243" s="171">
        <v>21</v>
      </c>
      <c r="M243" s="171">
        <f>G243*(1+L243/100)</f>
        <v>0</v>
      </c>
      <c r="N243" s="161">
        <v>7.2000000000000005E-4</v>
      </c>
      <c r="O243" s="161">
        <f>ROUND(E243*N243,5)</f>
        <v>7.3400000000000002E-3</v>
      </c>
      <c r="P243" s="161">
        <v>0</v>
      </c>
      <c r="Q243" s="161">
        <f>ROUND(E243*P243,5)</f>
        <v>0</v>
      </c>
      <c r="R243" s="161"/>
      <c r="S243" s="161"/>
      <c r="T243" s="162">
        <v>0</v>
      </c>
      <c r="U243" s="161">
        <f>ROUND(E243*T243,2)</f>
        <v>0</v>
      </c>
      <c r="V243" s="151"/>
      <c r="W243" s="151"/>
      <c r="X243" s="151"/>
      <c r="Y243" s="151"/>
      <c r="Z243" s="151"/>
      <c r="AA243" s="151"/>
      <c r="AB243" s="151"/>
      <c r="AC243" s="151"/>
      <c r="AD243" s="151"/>
      <c r="AE243" s="151" t="s">
        <v>378</v>
      </c>
      <c r="AF243" s="151"/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>
      <c r="A244" s="152"/>
      <c r="B244" s="158"/>
      <c r="C244" s="194" t="s">
        <v>419</v>
      </c>
      <c r="D244" s="163"/>
      <c r="E244" s="168">
        <v>10.196</v>
      </c>
      <c r="F244" s="171"/>
      <c r="G244" s="171"/>
      <c r="H244" s="171"/>
      <c r="I244" s="171"/>
      <c r="J244" s="171"/>
      <c r="K244" s="171"/>
      <c r="L244" s="171"/>
      <c r="M244" s="171"/>
      <c r="N244" s="161"/>
      <c r="O244" s="161"/>
      <c r="P244" s="161"/>
      <c r="Q244" s="161"/>
      <c r="R244" s="161"/>
      <c r="S244" s="161"/>
      <c r="T244" s="162"/>
      <c r="U244" s="161"/>
      <c r="V244" s="151"/>
      <c r="W244" s="151"/>
      <c r="X244" s="151"/>
      <c r="Y244" s="151"/>
      <c r="Z244" s="151"/>
      <c r="AA244" s="151"/>
      <c r="AB244" s="151"/>
      <c r="AC244" s="151"/>
      <c r="AD244" s="151"/>
      <c r="AE244" s="151" t="s">
        <v>138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2.5" outlineLevel="1">
      <c r="A245" s="152">
        <v>93</v>
      </c>
      <c r="B245" s="158" t="s">
        <v>421</v>
      </c>
      <c r="C245" s="193" t="s">
        <v>422</v>
      </c>
      <c r="D245" s="160" t="s">
        <v>178</v>
      </c>
      <c r="E245" s="167">
        <v>6.7575000000000003</v>
      </c>
      <c r="F245" s="170">
        <f>H245+J245</f>
        <v>0</v>
      </c>
      <c r="G245" s="171">
        <f>ROUND(E245*F245,2)</f>
        <v>0</v>
      </c>
      <c r="H245" s="171"/>
      <c r="I245" s="171">
        <f>ROUND(E245*H245,2)</f>
        <v>0</v>
      </c>
      <c r="J245" s="171"/>
      <c r="K245" s="171">
        <f>ROUND(E245*J245,2)</f>
        <v>0</v>
      </c>
      <c r="L245" s="171">
        <v>21</v>
      </c>
      <c r="M245" s="171">
        <f>G245*(1+L245/100)</f>
        <v>0</v>
      </c>
      <c r="N245" s="161">
        <v>0</v>
      </c>
      <c r="O245" s="161">
        <f>ROUND(E245*N245,5)</f>
        <v>0</v>
      </c>
      <c r="P245" s="161">
        <v>5.7299999999999999E-3</v>
      </c>
      <c r="Q245" s="161">
        <f>ROUND(E245*P245,5)</f>
        <v>3.8719999999999997E-2</v>
      </c>
      <c r="R245" s="161"/>
      <c r="S245" s="161"/>
      <c r="T245" s="162">
        <v>8.5000000000000006E-2</v>
      </c>
      <c r="U245" s="161">
        <f>ROUND(E245*T245,2)</f>
        <v>0.56999999999999995</v>
      </c>
      <c r="V245" s="151"/>
      <c r="W245" s="151"/>
      <c r="X245" s="151"/>
      <c r="Y245" s="151"/>
      <c r="Z245" s="151"/>
      <c r="AA245" s="151"/>
      <c r="AB245" s="151"/>
      <c r="AC245" s="151"/>
      <c r="AD245" s="151"/>
      <c r="AE245" s="151" t="s">
        <v>136</v>
      </c>
      <c r="AF245" s="151"/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>
      <c r="A246" s="152"/>
      <c r="B246" s="158"/>
      <c r="C246" s="194" t="s">
        <v>306</v>
      </c>
      <c r="D246" s="163"/>
      <c r="E246" s="168">
        <v>6.7575000000000003</v>
      </c>
      <c r="F246" s="171"/>
      <c r="G246" s="171"/>
      <c r="H246" s="171"/>
      <c r="I246" s="171"/>
      <c r="J246" s="171"/>
      <c r="K246" s="171"/>
      <c r="L246" s="171"/>
      <c r="M246" s="171"/>
      <c r="N246" s="161"/>
      <c r="O246" s="161"/>
      <c r="P246" s="161"/>
      <c r="Q246" s="161"/>
      <c r="R246" s="161"/>
      <c r="S246" s="161"/>
      <c r="T246" s="162"/>
      <c r="U246" s="161"/>
      <c r="V246" s="151"/>
      <c r="W246" s="151"/>
      <c r="X246" s="151"/>
      <c r="Y246" s="151"/>
      <c r="Z246" s="151"/>
      <c r="AA246" s="151"/>
      <c r="AB246" s="151"/>
      <c r="AC246" s="151"/>
      <c r="AD246" s="151"/>
      <c r="AE246" s="151" t="s">
        <v>138</v>
      </c>
      <c r="AF246" s="151">
        <v>0</v>
      </c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1">
      <c r="A247" s="152">
        <v>94</v>
      </c>
      <c r="B247" s="158" t="s">
        <v>415</v>
      </c>
      <c r="C247" s="193" t="s">
        <v>416</v>
      </c>
      <c r="D247" s="160" t="s">
        <v>178</v>
      </c>
      <c r="E247" s="167">
        <v>4.8568364769999999</v>
      </c>
      <c r="F247" s="170">
        <f>H247+J247</f>
        <v>0</v>
      </c>
      <c r="G247" s="171">
        <f>ROUND(E247*F247,2)</f>
        <v>0</v>
      </c>
      <c r="H247" s="171"/>
      <c r="I247" s="171">
        <f>ROUND(E247*H247,2)</f>
        <v>0</v>
      </c>
      <c r="J247" s="171"/>
      <c r="K247" s="171">
        <f>ROUND(E247*J247,2)</f>
        <v>0</v>
      </c>
      <c r="L247" s="171">
        <v>21</v>
      </c>
      <c r="M247" s="171">
        <f>G247*(1+L247/100)</f>
        <v>0</v>
      </c>
      <c r="N247" s="161">
        <v>0</v>
      </c>
      <c r="O247" s="161">
        <f>ROUND(E247*N247,5)</f>
        <v>0</v>
      </c>
      <c r="P247" s="161">
        <v>0</v>
      </c>
      <c r="Q247" s="161">
        <f>ROUND(E247*P247,5)</f>
        <v>0</v>
      </c>
      <c r="R247" s="161"/>
      <c r="S247" s="161"/>
      <c r="T247" s="162">
        <v>0.18</v>
      </c>
      <c r="U247" s="161">
        <f>ROUND(E247*T247,2)</f>
        <v>0.87</v>
      </c>
      <c r="V247" s="151"/>
      <c r="W247" s="151"/>
      <c r="X247" s="151"/>
      <c r="Y247" s="151"/>
      <c r="Z247" s="151"/>
      <c r="AA247" s="151"/>
      <c r="AB247" s="151"/>
      <c r="AC247" s="151"/>
      <c r="AD247" s="151"/>
      <c r="AE247" s="151" t="s">
        <v>136</v>
      </c>
      <c r="AF247" s="151"/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>
      <c r="A248" s="152"/>
      <c r="B248" s="158"/>
      <c r="C248" s="194" t="s">
        <v>202</v>
      </c>
      <c r="D248" s="163"/>
      <c r="E248" s="168">
        <v>4.8568364769999999</v>
      </c>
      <c r="F248" s="171"/>
      <c r="G248" s="171"/>
      <c r="H248" s="171"/>
      <c r="I248" s="171"/>
      <c r="J248" s="171"/>
      <c r="K248" s="171"/>
      <c r="L248" s="171"/>
      <c r="M248" s="171"/>
      <c r="N248" s="161"/>
      <c r="O248" s="161"/>
      <c r="P248" s="161"/>
      <c r="Q248" s="161"/>
      <c r="R248" s="161"/>
      <c r="S248" s="161"/>
      <c r="T248" s="162"/>
      <c r="U248" s="161"/>
      <c r="V248" s="151"/>
      <c r="W248" s="151"/>
      <c r="X248" s="151"/>
      <c r="Y248" s="151"/>
      <c r="Z248" s="151"/>
      <c r="AA248" s="151"/>
      <c r="AB248" s="151"/>
      <c r="AC248" s="151"/>
      <c r="AD248" s="151"/>
      <c r="AE248" s="151" t="s">
        <v>138</v>
      </c>
      <c r="AF248" s="151">
        <v>0</v>
      </c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>
      <c r="A249" s="152">
        <v>95</v>
      </c>
      <c r="B249" s="158" t="s">
        <v>423</v>
      </c>
      <c r="C249" s="193" t="s">
        <v>592</v>
      </c>
      <c r="D249" s="160" t="s">
        <v>178</v>
      </c>
      <c r="E249" s="167">
        <v>10.1993566017</v>
      </c>
      <c r="F249" s="170">
        <f>H249+J249</f>
        <v>0</v>
      </c>
      <c r="G249" s="171">
        <f>ROUND(E249*F249,2)</f>
        <v>0</v>
      </c>
      <c r="H249" s="171"/>
      <c r="I249" s="171">
        <f>ROUND(E249*H249,2)</f>
        <v>0</v>
      </c>
      <c r="J249" s="171"/>
      <c r="K249" s="171">
        <f>ROUND(E249*J249,2)</f>
        <v>0</v>
      </c>
      <c r="L249" s="171">
        <v>21</v>
      </c>
      <c r="M249" s="171">
        <f>G249*(1+L249/100)</f>
        <v>0</v>
      </c>
      <c r="N249" s="161">
        <v>1.92E-3</v>
      </c>
      <c r="O249" s="161">
        <f>ROUND(E249*N249,5)</f>
        <v>1.958E-2</v>
      </c>
      <c r="P249" s="161">
        <v>0</v>
      </c>
      <c r="Q249" s="161">
        <f>ROUND(E249*P249,5)</f>
        <v>0</v>
      </c>
      <c r="R249" s="161"/>
      <c r="S249" s="161"/>
      <c r="T249" s="162">
        <v>0</v>
      </c>
      <c r="U249" s="161">
        <f>ROUND(E249*T249,2)</f>
        <v>0</v>
      </c>
      <c r="V249" s="151"/>
      <c r="W249" s="151"/>
      <c r="X249" s="151"/>
      <c r="Y249" s="151"/>
      <c r="Z249" s="151"/>
      <c r="AA249" s="151"/>
      <c r="AB249" s="151"/>
      <c r="AC249" s="151"/>
      <c r="AD249" s="151"/>
      <c r="AE249" s="151" t="s">
        <v>378</v>
      </c>
      <c r="AF249" s="151"/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22.5" outlineLevel="1">
      <c r="A250" s="152"/>
      <c r="B250" s="158"/>
      <c r="C250" s="194" t="s">
        <v>424</v>
      </c>
      <c r="D250" s="163"/>
      <c r="E250" s="168">
        <v>10.1993566017</v>
      </c>
      <c r="F250" s="171"/>
      <c r="G250" s="171"/>
      <c r="H250" s="171"/>
      <c r="I250" s="171"/>
      <c r="J250" s="171"/>
      <c r="K250" s="171"/>
      <c r="L250" s="171"/>
      <c r="M250" s="171"/>
      <c r="N250" s="161"/>
      <c r="O250" s="161"/>
      <c r="P250" s="161"/>
      <c r="Q250" s="161"/>
      <c r="R250" s="161"/>
      <c r="S250" s="161"/>
      <c r="T250" s="162"/>
      <c r="U250" s="161"/>
      <c r="V250" s="151"/>
      <c r="W250" s="151"/>
      <c r="X250" s="151"/>
      <c r="Y250" s="151"/>
      <c r="Z250" s="151"/>
      <c r="AA250" s="151"/>
      <c r="AB250" s="151"/>
      <c r="AC250" s="151"/>
      <c r="AD250" s="151"/>
      <c r="AE250" s="151" t="s">
        <v>138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>
      <c r="A251" s="152">
        <v>96</v>
      </c>
      <c r="B251" s="158" t="s">
        <v>425</v>
      </c>
      <c r="C251" s="193" t="s">
        <v>593</v>
      </c>
      <c r="D251" s="160" t="s">
        <v>178</v>
      </c>
      <c r="E251" s="167">
        <v>14.37</v>
      </c>
      <c r="F251" s="170">
        <f>H251+J251</f>
        <v>0</v>
      </c>
      <c r="G251" s="171">
        <f>ROUND(E251*F251,2)</f>
        <v>0</v>
      </c>
      <c r="H251" s="171"/>
      <c r="I251" s="171">
        <f>ROUND(E251*H251,2)</f>
        <v>0</v>
      </c>
      <c r="J251" s="171"/>
      <c r="K251" s="171">
        <f>ROUND(E251*J251,2)</f>
        <v>0</v>
      </c>
      <c r="L251" s="171">
        <v>21</v>
      </c>
      <c r="M251" s="171">
        <f>G251*(1+L251/100)</f>
        <v>0</v>
      </c>
      <c r="N251" s="161">
        <v>1.9000000000000001E-4</v>
      </c>
      <c r="O251" s="161">
        <f>ROUND(E251*N251,5)</f>
        <v>2.7299999999999998E-3</v>
      </c>
      <c r="P251" s="161">
        <v>0</v>
      </c>
      <c r="Q251" s="161">
        <f>ROUND(E251*P251,5)</f>
        <v>0</v>
      </c>
      <c r="R251" s="161"/>
      <c r="S251" s="161"/>
      <c r="T251" s="162">
        <v>0.16</v>
      </c>
      <c r="U251" s="161">
        <f>ROUND(E251*T251,2)</f>
        <v>2.2999999999999998</v>
      </c>
      <c r="V251" s="151"/>
      <c r="W251" s="151"/>
      <c r="X251" s="151"/>
      <c r="Y251" s="151"/>
      <c r="Z251" s="151"/>
      <c r="AA251" s="151"/>
      <c r="AB251" s="151"/>
      <c r="AC251" s="151"/>
      <c r="AD251" s="151"/>
      <c r="AE251" s="151" t="s">
        <v>136</v>
      </c>
      <c r="AF251" s="151"/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>
      <c r="A252" s="152"/>
      <c r="B252" s="158"/>
      <c r="C252" s="194" t="s">
        <v>426</v>
      </c>
      <c r="D252" s="163"/>
      <c r="E252" s="168">
        <v>14.37</v>
      </c>
      <c r="F252" s="171"/>
      <c r="G252" s="171"/>
      <c r="H252" s="171"/>
      <c r="I252" s="171"/>
      <c r="J252" s="171"/>
      <c r="K252" s="171"/>
      <c r="L252" s="171"/>
      <c r="M252" s="171"/>
      <c r="N252" s="161"/>
      <c r="O252" s="161"/>
      <c r="P252" s="161"/>
      <c r="Q252" s="161"/>
      <c r="R252" s="161"/>
      <c r="S252" s="161"/>
      <c r="T252" s="162"/>
      <c r="U252" s="161"/>
      <c r="V252" s="151"/>
      <c r="W252" s="151"/>
      <c r="X252" s="151"/>
      <c r="Y252" s="151"/>
      <c r="Z252" s="151"/>
      <c r="AA252" s="151"/>
      <c r="AB252" s="151"/>
      <c r="AC252" s="151"/>
      <c r="AD252" s="151"/>
      <c r="AE252" s="151" t="s">
        <v>138</v>
      </c>
      <c r="AF252" s="151">
        <v>0</v>
      </c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>
      <c r="A253" s="152">
        <v>97</v>
      </c>
      <c r="B253" s="158" t="s">
        <v>427</v>
      </c>
      <c r="C253" s="193" t="s">
        <v>428</v>
      </c>
      <c r="D253" s="160" t="s">
        <v>246</v>
      </c>
      <c r="E253" s="167">
        <v>6.164E-2</v>
      </c>
      <c r="F253" s="170">
        <f>H253+J253</f>
        <v>0</v>
      </c>
      <c r="G253" s="171">
        <f>ROUND(E253*F253,2)</f>
        <v>0</v>
      </c>
      <c r="H253" s="171"/>
      <c r="I253" s="171">
        <f>ROUND(E253*H253,2)</f>
        <v>0</v>
      </c>
      <c r="J253" s="171"/>
      <c r="K253" s="171">
        <f>ROUND(E253*J253,2)</f>
        <v>0</v>
      </c>
      <c r="L253" s="171">
        <v>21</v>
      </c>
      <c r="M253" s="171">
        <f>G253*(1+L253/100)</f>
        <v>0</v>
      </c>
      <c r="N253" s="161">
        <v>0</v>
      </c>
      <c r="O253" s="161">
        <f>ROUND(E253*N253,5)</f>
        <v>0</v>
      </c>
      <c r="P253" s="161">
        <v>0</v>
      </c>
      <c r="Q253" s="161">
        <f>ROUND(E253*P253,5)</f>
        <v>0</v>
      </c>
      <c r="R253" s="161"/>
      <c r="S253" s="161"/>
      <c r="T253" s="162">
        <v>1.74</v>
      </c>
      <c r="U253" s="161">
        <f>ROUND(E253*T253,2)</f>
        <v>0.11</v>
      </c>
      <c r="V253" s="151"/>
      <c r="W253" s="151"/>
      <c r="X253" s="151"/>
      <c r="Y253" s="151"/>
      <c r="Z253" s="151"/>
      <c r="AA253" s="151"/>
      <c r="AB253" s="151"/>
      <c r="AC253" s="151"/>
      <c r="AD253" s="151"/>
      <c r="AE253" s="151" t="s">
        <v>136</v>
      </c>
      <c r="AF253" s="151"/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>
      <c r="A254" s="153" t="s">
        <v>131</v>
      </c>
      <c r="B254" s="159" t="s">
        <v>82</v>
      </c>
      <c r="C254" s="195" t="s">
        <v>83</v>
      </c>
      <c r="D254" s="164"/>
      <c r="E254" s="169"/>
      <c r="F254" s="172"/>
      <c r="G254" s="172">
        <f>SUMIF(AE255:AE258,"&lt;&gt;NOR",G255:G258)</f>
        <v>0</v>
      </c>
      <c r="H254" s="172"/>
      <c r="I254" s="172">
        <f>SUM(I255:I258)</f>
        <v>0</v>
      </c>
      <c r="J254" s="172"/>
      <c r="K254" s="172">
        <f>SUM(K255:K258)</f>
        <v>0</v>
      </c>
      <c r="L254" s="172"/>
      <c r="M254" s="172">
        <f>SUM(M255:M258)</f>
        <v>0</v>
      </c>
      <c r="N254" s="165"/>
      <c r="O254" s="165">
        <f>SUM(O255:O258)</f>
        <v>0</v>
      </c>
      <c r="P254" s="165"/>
      <c r="Q254" s="165">
        <f>SUM(Q255:Q258)</f>
        <v>0.59938000000000002</v>
      </c>
      <c r="R254" s="165"/>
      <c r="S254" s="165"/>
      <c r="T254" s="166"/>
      <c r="U254" s="165">
        <f>SUM(U255:U258)</f>
        <v>17.27</v>
      </c>
      <c r="AE254" t="s">
        <v>132</v>
      </c>
    </row>
    <row r="255" spans="1:60" outlineLevel="1">
      <c r="A255" s="152">
        <v>98</v>
      </c>
      <c r="B255" s="158" t="s">
        <v>429</v>
      </c>
      <c r="C255" s="193" t="s">
        <v>430</v>
      </c>
      <c r="D255" s="160" t="s">
        <v>431</v>
      </c>
      <c r="E255" s="167">
        <v>12</v>
      </c>
      <c r="F255" s="170">
        <f>H255+J255</f>
        <v>0</v>
      </c>
      <c r="G255" s="171">
        <f>ROUND(E255*F255,2)</f>
        <v>0</v>
      </c>
      <c r="H255" s="171"/>
      <c r="I255" s="171">
        <f>ROUND(E255*H255,2)</f>
        <v>0</v>
      </c>
      <c r="J255" s="171"/>
      <c r="K255" s="171">
        <f>ROUND(E255*J255,2)</f>
        <v>0</v>
      </c>
      <c r="L255" s="171">
        <v>21</v>
      </c>
      <c r="M255" s="171">
        <f>G255*(1+L255/100)</f>
        <v>0</v>
      </c>
      <c r="N255" s="161">
        <v>0</v>
      </c>
      <c r="O255" s="161">
        <f>ROUND(E255*N255,5)</f>
        <v>0</v>
      </c>
      <c r="P255" s="161">
        <v>1.933E-2</v>
      </c>
      <c r="Q255" s="161">
        <f>ROUND(E255*P255,5)</f>
        <v>0.23196</v>
      </c>
      <c r="R255" s="161"/>
      <c r="S255" s="161"/>
      <c r="T255" s="162">
        <v>0.59</v>
      </c>
      <c r="U255" s="161">
        <f>ROUND(E255*T255,2)</f>
        <v>7.08</v>
      </c>
      <c r="V255" s="151"/>
      <c r="W255" s="151"/>
      <c r="X255" s="151"/>
      <c r="Y255" s="151"/>
      <c r="Z255" s="151"/>
      <c r="AA255" s="151"/>
      <c r="AB255" s="151"/>
      <c r="AC255" s="151"/>
      <c r="AD255" s="151"/>
      <c r="AE255" s="151" t="s">
        <v>136</v>
      </c>
      <c r="AF255" s="151"/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>
      <c r="A256" s="152">
        <v>99</v>
      </c>
      <c r="B256" s="158" t="s">
        <v>432</v>
      </c>
      <c r="C256" s="193" t="s">
        <v>433</v>
      </c>
      <c r="D256" s="160" t="s">
        <v>431</v>
      </c>
      <c r="E256" s="167">
        <v>15</v>
      </c>
      <c r="F256" s="170">
        <f>H256+J256</f>
        <v>0</v>
      </c>
      <c r="G256" s="171">
        <f>ROUND(E256*F256,2)</f>
        <v>0</v>
      </c>
      <c r="H256" s="171"/>
      <c r="I256" s="171">
        <f>ROUND(E256*H256,2)</f>
        <v>0</v>
      </c>
      <c r="J256" s="171"/>
      <c r="K256" s="171">
        <f>ROUND(E256*J256,2)</f>
        <v>0</v>
      </c>
      <c r="L256" s="171">
        <v>21</v>
      </c>
      <c r="M256" s="171">
        <f>G256*(1+L256/100)</f>
        <v>0</v>
      </c>
      <c r="N256" s="161">
        <v>0</v>
      </c>
      <c r="O256" s="161">
        <f>ROUND(E256*N256,5)</f>
        <v>0</v>
      </c>
      <c r="P256" s="161">
        <v>1.9460000000000002E-2</v>
      </c>
      <c r="Q256" s="161">
        <f>ROUND(E256*P256,5)</f>
        <v>0.29189999999999999</v>
      </c>
      <c r="R256" s="161"/>
      <c r="S256" s="161"/>
      <c r="T256" s="162">
        <v>0.38200000000000001</v>
      </c>
      <c r="U256" s="161">
        <f>ROUND(E256*T256,2)</f>
        <v>5.73</v>
      </c>
      <c r="V256" s="151"/>
      <c r="W256" s="151"/>
      <c r="X256" s="151"/>
      <c r="Y256" s="151"/>
      <c r="Z256" s="151"/>
      <c r="AA256" s="151"/>
      <c r="AB256" s="151"/>
      <c r="AC256" s="151"/>
      <c r="AD256" s="151"/>
      <c r="AE256" s="151" t="s">
        <v>136</v>
      </c>
      <c r="AF256" s="151"/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>
      <c r="A257" s="152">
        <v>100</v>
      </c>
      <c r="B257" s="158" t="s">
        <v>434</v>
      </c>
      <c r="C257" s="193" t="s">
        <v>435</v>
      </c>
      <c r="D257" s="160" t="s">
        <v>431</v>
      </c>
      <c r="E257" s="167">
        <v>2</v>
      </c>
      <c r="F257" s="170">
        <f>H257+J257</f>
        <v>0</v>
      </c>
      <c r="G257" s="171">
        <f>ROUND(E257*F257,2)</f>
        <v>0</v>
      </c>
      <c r="H257" s="171"/>
      <c r="I257" s="171">
        <f>ROUND(E257*H257,2)</f>
        <v>0</v>
      </c>
      <c r="J257" s="171"/>
      <c r="K257" s="171">
        <f>ROUND(E257*J257,2)</f>
        <v>0</v>
      </c>
      <c r="L257" s="171">
        <v>21</v>
      </c>
      <c r="M257" s="171">
        <f>G257*(1+L257/100)</f>
        <v>0</v>
      </c>
      <c r="N257" s="161">
        <v>0</v>
      </c>
      <c r="O257" s="161">
        <f>ROUND(E257*N257,5)</f>
        <v>0</v>
      </c>
      <c r="P257" s="161">
        <v>2.4500000000000001E-2</v>
      </c>
      <c r="Q257" s="161">
        <f>ROUND(E257*P257,5)</f>
        <v>4.9000000000000002E-2</v>
      </c>
      <c r="R257" s="161"/>
      <c r="S257" s="161"/>
      <c r="T257" s="162">
        <v>0.38300000000000001</v>
      </c>
      <c r="U257" s="161">
        <f>ROUND(E257*T257,2)</f>
        <v>0.77</v>
      </c>
      <c r="V257" s="151"/>
      <c r="W257" s="151"/>
      <c r="X257" s="151"/>
      <c r="Y257" s="151"/>
      <c r="Z257" s="151"/>
      <c r="AA257" s="151"/>
      <c r="AB257" s="151"/>
      <c r="AC257" s="151"/>
      <c r="AD257" s="151"/>
      <c r="AE257" s="151" t="s">
        <v>136</v>
      </c>
      <c r="AF257" s="151"/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>
      <c r="A258" s="152">
        <v>101</v>
      </c>
      <c r="B258" s="158" t="s">
        <v>436</v>
      </c>
      <c r="C258" s="193" t="s">
        <v>437</v>
      </c>
      <c r="D258" s="160" t="s">
        <v>431</v>
      </c>
      <c r="E258" s="167">
        <v>17</v>
      </c>
      <c r="F258" s="170">
        <f>H258+J258</f>
        <v>0</v>
      </c>
      <c r="G258" s="171">
        <f>ROUND(E258*F258,2)</f>
        <v>0</v>
      </c>
      <c r="H258" s="171"/>
      <c r="I258" s="171">
        <f>ROUND(E258*H258,2)</f>
        <v>0</v>
      </c>
      <c r="J258" s="171"/>
      <c r="K258" s="171">
        <f>ROUND(E258*J258,2)</f>
        <v>0</v>
      </c>
      <c r="L258" s="171">
        <v>21</v>
      </c>
      <c r="M258" s="171">
        <f>G258*(1+L258/100)</f>
        <v>0</v>
      </c>
      <c r="N258" s="161">
        <v>0</v>
      </c>
      <c r="O258" s="161">
        <f>ROUND(E258*N258,5)</f>
        <v>0</v>
      </c>
      <c r="P258" s="161">
        <v>1.56E-3</v>
      </c>
      <c r="Q258" s="161">
        <f>ROUND(E258*P258,5)</f>
        <v>2.6519999999999998E-2</v>
      </c>
      <c r="R258" s="161"/>
      <c r="S258" s="161"/>
      <c r="T258" s="162">
        <v>0.217</v>
      </c>
      <c r="U258" s="161">
        <f>ROUND(E258*T258,2)</f>
        <v>3.69</v>
      </c>
      <c r="V258" s="151"/>
      <c r="W258" s="151"/>
      <c r="X258" s="151"/>
      <c r="Y258" s="151"/>
      <c r="Z258" s="151"/>
      <c r="AA258" s="151"/>
      <c r="AB258" s="151"/>
      <c r="AC258" s="151"/>
      <c r="AD258" s="151"/>
      <c r="AE258" s="151" t="s">
        <v>136</v>
      </c>
      <c r="AF258" s="151"/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>
      <c r="A259" s="153" t="s">
        <v>131</v>
      </c>
      <c r="B259" s="159" t="s">
        <v>84</v>
      </c>
      <c r="C259" s="195" t="s">
        <v>85</v>
      </c>
      <c r="D259" s="164"/>
      <c r="E259" s="169"/>
      <c r="F259" s="172"/>
      <c r="G259" s="172">
        <f>SUMIF(AE260:AE270,"&lt;&gt;NOR",G260:G270)</f>
        <v>0</v>
      </c>
      <c r="H259" s="172"/>
      <c r="I259" s="172">
        <f>SUM(I260:I270)</f>
        <v>0</v>
      </c>
      <c r="J259" s="172"/>
      <c r="K259" s="172">
        <f>SUM(K260:K270)</f>
        <v>0</v>
      </c>
      <c r="L259" s="172"/>
      <c r="M259" s="172">
        <f>SUM(M260:M270)</f>
        <v>0</v>
      </c>
      <c r="N259" s="165"/>
      <c r="O259" s="165">
        <f>SUM(O260:O270)</f>
        <v>0.10971999999999998</v>
      </c>
      <c r="P259" s="165"/>
      <c r="Q259" s="165">
        <f>SUM(Q260:Q270)</f>
        <v>0.14191000000000001</v>
      </c>
      <c r="R259" s="165"/>
      <c r="S259" s="165"/>
      <c r="T259" s="166"/>
      <c r="U259" s="165">
        <f>SUM(U260:U270)</f>
        <v>3.85</v>
      </c>
      <c r="AE259" t="s">
        <v>132</v>
      </c>
    </row>
    <row r="260" spans="1:60" outlineLevel="1">
      <c r="A260" s="152">
        <v>102</v>
      </c>
      <c r="B260" s="158" t="s">
        <v>438</v>
      </c>
      <c r="C260" s="193" t="s">
        <v>439</v>
      </c>
      <c r="D260" s="160" t="s">
        <v>178</v>
      </c>
      <c r="E260" s="167">
        <v>6.7575000000000003</v>
      </c>
      <c r="F260" s="170">
        <f>H260+J260</f>
        <v>0</v>
      </c>
      <c r="G260" s="171">
        <f>ROUND(E260*F260,2)</f>
        <v>0</v>
      </c>
      <c r="H260" s="171"/>
      <c r="I260" s="171">
        <f>ROUND(E260*H260,2)</f>
        <v>0</v>
      </c>
      <c r="J260" s="171"/>
      <c r="K260" s="171">
        <f>ROUND(E260*J260,2)</f>
        <v>0</v>
      </c>
      <c r="L260" s="171">
        <v>21</v>
      </c>
      <c r="M260" s="171">
        <f>G260*(1+L260/100)</f>
        <v>0</v>
      </c>
      <c r="N260" s="161">
        <v>0</v>
      </c>
      <c r="O260" s="161">
        <f>ROUND(E260*N260,5)</f>
        <v>0</v>
      </c>
      <c r="P260" s="161">
        <v>7.0000000000000001E-3</v>
      </c>
      <c r="Q260" s="161">
        <f>ROUND(E260*P260,5)</f>
        <v>4.7300000000000002E-2</v>
      </c>
      <c r="R260" s="161"/>
      <c r="S260" s="161"/>
      <c r="T260" s="162">
        <v>0.06</v>
      </c>
      <c r="U260" s="161">
        <f>ROUND(E260*T260,2)</f>
        <v>0.41</v>
      </c>
      <c r="V260" s="151"/>
      <c r="W260" s="151"/>
      <c r="X260" s="151"/>
      <c r="Y260" s="151"/>
      <c r="Z260" s="151"/>
      <c r="AA260" s="151"/>
      <c r="AB260" s="151"/>
      <c r="AC260" s="151"/>
      <c r="AD260" s="151"/>
      <c r="AE260" s="151" t="s">
        <v>136</v>
      </c>
      <c r="AF260" s="151"/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>
      <c r="A261" s="152"/>
      <c r="B261" s="158"/>
      <c r="C261" s="194" t="s">
        <v>306</v>
      </c>
      <c r="D261" s="163"/>
      <c r="E261" s="168">
        <v>6.7575000000000003</v>
      </c>
      <c r="F261" s="171"/>
      <c r="G261" s="171"/>
      <c r="H261" s="171"/>
      <c r="I261" s="171"/>
      <c r="J261" s="171"/>
      <c r="K261" s="171"/>
      <c r="L261" s="171"/>
      <c r="M261" s="171"/>
      <c r="N261" s="161"/>
      <c r="O261" s="161"/>
      <c r="P261" s="161"/>
      <c r="Q261" s="161"/>
      <c r="R261" s="161"/>
      <c r="S261" s="161"/>
      <c r="T261" s="162"/>
      <c r="U261" s="161"/>
      <c r="V261" s="151"/>
      <c r="W261" s="151"/>
      <c r="X261" s="151"/>
      <c r="Y261" s="151"/>
      <c r="Z261" s="151"/>
      <c r="AA261" s="151"/>
      <c r="AB261" s="151"/>
      <c r="AC261" s="151"/>
      <c r="AD261" s="151"/>
      <c r="AE261" s="151" t="s">
        <v>138</v>
      </c>
      <c r="AF261" s="151">
        <v>0</v>
      </c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>
      <c r="A262" s="152">
        <v>103</v>
      </c>
      <c r="B262" s="158" t="s">
        <v>440</v>
      </c>
      <c r="C262" s="193" t="s">
        <v>441</v>
      </c>
      <c r="D262" s="160" t="s">
        <v>178</v>
      </c>
      <c r="E262" s="167">
        <v>6.7575000000000003</v>
      </c>
      <c r="F262" s="170">
        <f>H262+J262</f>
        <v>0</v>
      </c>
      <c r="G262" s="171">
        <f>ROUND(E262*F262,2)</f>
        <v>0</v>
      </c>
      <c r="H262" s="171"/>
      <c r="I262" s="171">
        <f>ROUND(E262*H262,2)</f>
        <v>0</v>
      </c>
      <c r="J262" s="171"/>
      <c r="K262" s="171">
        <f>ROUND(E262*J262,2)</f>
        <v>0</v>
      </c>
      <c r="L262" s="171">
        <v>21</v>
      </c>
      <c r="M262" s="171">
        <f>G262*(1+L262/100)</f>
        <v>0</v>
      </c>
      <c r="N262" s="161">
        <v>0</v>
      </c>
      <c r="O262" s="161">
        <f>ROUND(E262*N262,5)</f>
        <v>0</v>
      </c>
      <c r="P262" s="161">
        <v>1.4E-2</v>
      </c>
      <c r="Q262" s="161">
        <f>ROUND(E262*P262,5)</f>
        <v>9.461E-2</v>
      </c>
      <c r="R262" s="161"/>
      <c r="S262" s="161"/>
      <c r="T262" s="162">
        <v>0.08</v>
      </c>
      <c r="U262" s="161">
        <f>ROUND(E262*T262,2)</f>
        <v>0.54</v>
      </c>
      <c r="V262" s="151"/>
      <c r="W262" s="151"/>
      <c r="X262" s="151"/>
      <c r="Y262" s="151"/>
      <c r="Z262" s="151"/>
      <c r="AA262" s="151"/>
      <c r="AB262" s="151"/>
      <c r="AC262" s="151"/>
      <c r="AD262" s="151"/>
      <c r="AE262" s="151" t="s">
        <v>136</v>
      </c>
      <c r="AF262" s="151"/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>
      <c r="A263" s="152"/>
      <c r="B263" s="158"/>
      <c r="C263" s="194" t="s">
        <v>306</v>
      </c>
      <c r="D263" s="163"/>
      <c r="E263" s="168">
        <v>6.7575000000000003</v>
      </c>
      <c r="F263" s="171"/>
      <c r="G263" s="171"/>
      <c r="H263" s="171"/>
      <c r="I263" s="171"/>
      <c r="J263" s="171"/>
      <c r="K263" s="171"/>
      <c r="L263" s="171"/>
      <c r="M263" s="171"/>
      <c r="N263" s="161"/>
      <c r="O263" s="161"/>
      <c r="P263" s="161"/>
      <c r="Q263" s="161"/>
      <c r="R263" s="161"/>
      <c r="S263" s="161"/>
      <c r="T263" s="162"/>
      <c r="U263" s="161"/>
      <c r="V263" s="151"/>
      <c r="W263" s="151"/>
      <c r="X263" s="151"/>
      <c r="Y263" s="151"/>
      <c r="Z263" s="151"/>
      <c r="AA263" s="151"/>
      <c r="AB263" s="151"/>
      <c r="AC263" s="151"/>
      <c r="AD263" s="151"/>
      <c r="AE263" s="151" t="s">
        <v>138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>
      <c r="A264" s="152">
        <v>104</v>
      </c>
      <c r="B264" s="158" t="s">
        <v>442</v>
      </c>
      <c r="C264" s="193" t="s">
        <v>443</v>
      </c>
      <c r="D264" s="160" t="s">
        <v>178</v>
      </c>
      <c r="E264" s="167">
        <v>4.8568364769999999</v>
      </c>
      <c r="F264" s="170">
        <f>H264+J264</f>
        <v>0</v>
      </c>
      <c r="G264" s="171">
        <f>ROUND(E264*F264,2)</f>
        <v>0</v>
      </c>
      <c r="H264" s="171"/>
      <c r="I264" s="171">
        <f>ROUND(E264*H264,2)</f>
        <v>0</v>
      </c>
      <c r="J264" s="171"/>
      <c r="K264" s="171">
        <f>ROUND(E264*J264,2)</f>
        <v>0</v>
      </c>
      <c r="L264" s="171">
        <v>21</v>
      </c>
      <c r="M264" s="171">
        <f>G264*(1+L264/100)</f>
        <v>0</v>
      </c>
      <c r="N264" s="161">
        <v>1.452E-2</v>
      </c>
      <c r="O264" s="161">
        <f>ROUND(E264*N264,5)</f>
        <v>7.0519999999999999E-2</v>
      </c>
      <c r="P264" s="161">
        <v>0</v>
      </c>
      <c r="Q264" s="161">
        <f>ROUND(E264*P264,5)</f>
        <v>0</v>
      </c>
      <c r="R264" s="161"/>
      <c r="S264" s="161"/>
      <c r="T264" s="162">
        <v>0.27</v>
      </c>
      <c r="U264" s="161">
        <f>ROUND(E264*T264,2)</f>
        <v>1.31</v>
      </c>
      <c r="V264" s="151"/>
      <c r="W264" s="151"/>
      <c r="X264" s="151"/>
      <c r="Y264" s="151"/>
      <c r="Z264" s="151"/>
      <c r="AA264" s="151"/>
      <c r="AB264" s="151"/>
      <c r="AC264" s="151"/>
      <c r="AD264" s="151"/>
      <c r="AE264" s="151" t="s">
        <v>136</v>
      </c>
      <c r="AF264" s="151"/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>
      <c r="A265" s="152"/>
      <c r="B265" s="158"/>
      <c r="C265" s="194" t="s">
        <v>202</v>
      </c>
      <c r="D265" s="163"/>
      <c r="E265" s="168">
        <v>4.8568364769999999</v>
      </c>
      <c r="F265" s="171"/>
      <c r="G265" s="171"/>
      <c r="H265" s="171"/>
      <c r="I265" s="171"/>
      <c r="J265" s="171"/>
      <c r="K265" s="171"/>
      <c r="L265" s="171"/>
      <c r="M265" s="171"/>
      <c r="N265" s="161"/>
      <c r="O265" s="161"/>
      <c r="P265" s="161"/>
      <c r="Q265" s="161"/>
      <c r="R265" s="161"/>
      <c r="S265" s="161"/>
      <c r="T265" s="162"/>
      <c r="U265" s="161"/>
      <c r="V265" s="151"/>
      <c r="W265" s="151"/>
      <c r="X265" s="151"/>
      <c r="Y265" s="151"/>
      <c r="Z265" s="151"/>
      <c r="AA265" s="151"/>
      <c r="AB265" s="151"/>
      <c r="AC265" s="151"/>
      <c r="AD265" s="151"/>
      <c r="AE265" s="151" t="s">
        <v>138</v>
      </c>
      <c r="AF265" s="151">
        <v>0</v>
      </c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>
      <c r="A266" s="152">
        <v>105</v>
      </c>
      <c r="B266" s="158" t="s">
        <v>444</v>
      </c>
      <c r="C266" s="193" t="s">
        <v>445</v>
      </c>
      <c r="D266" s="160" t="s">
        <v>178</v>
      </c>
      <c r="E266" s="167">
        <v>4.8568364769999999</v>
      </c>
      <c r="F266" s="170">
        <f>H266+J266</f>
        <v>0</v>
      </c>
      <c r="G266" s="171">
        <f>ROUND(E266*F266,2)</f>
        <v>0</v>
      </c>
      <c r="H266" s="171"/>
      <c r="I266" s="171">
        <f>ROUND(E266*H266,2)</f>
        <v>0</v>
      </c>
      <c r="J266" s="171"/>
      <c r="K266" s="171">
        <f>ROUND(E266*J266,2)</f>
        <v>0</v>
      </c>
      <c r="L266" s="171">
        <v>21</v>
      </c>
      <c r="M266" s="171">
        <f>G266*(1+L266/100)</f>
        <v>0</v>
      </c>
      <c r="N266" s="161">
        <v>1.47E-3</v>
      </c>
      <c r="O266" s="161">
        <f>ROUND(E266*N266,5)</f>
        <v>7.1399999999999996E-3</v>
      </c>
      <c r="P266" s="161">
        <v>0</v>
      </c>
      <c r="Q266" s="161">
        <f>ROUND(E266*P266,5)</f>
        <v>0</v>
      </c>
      <c r="R266" s="161"/>
      <c r="S266" s="161"/>
      <c r="T266" s="162">
        <v>0.08</v>
      </c>
      <c r="U266" s="161">
        <f>ROUND(E266*T266,2)</f>
        <v>0.39</v>
      </c>
      <c r="V266" s="151"/>
      <c r="W266" s="151"/>
      <c r="X266" s="151"/>
      <c r="Y266" s="151"/>
      <c r="Z266" s="151"/>
      <c r="AA266" s="151"/>
      <c r="AB266" s="151"/>
      <c r="AC266" s="151"/>
      <c r="AD266" s="151"/>
      <c r="AE266" s="151" t="s">
        <v>136</v>
      </c>
      <c r="AF266" s="151"/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>
      <c r="A267" s="152"/>
      <c r="B267" s="158"/>
      <c r="C267" s="194" t="s">
        <v>202</v>
      </c>
      <c r="D267" s="163"/>
      <c r="E267" s="168">
        <v>4.8568364769999999</v>
      </c>
      <c r="F267" s="171"/>
      <c r="G267" s="171"/>
      <c r="H267" s="171"/>
      <c r="I267" s="171"/>
      <c r="J267" s="171"/>
      <c r="K267" s="171"/>
      <c r="L267" s="171"/>
      <c r="M267" s="171"/>
      <c r="N267" s="161"/>
      <c r="O267" s="161"/>
      <c r="P267" s="161"/>
      <c r="Q267" s="161"/>
      <c r="R267" s="161"/>
      <c r="S267" s="161"/>
      <c r="T267" s="162"/>
      <c r="U267" s="161"/>
      <c r="V267" s="151"/>
      <c r="W267" s="151"/>
      <c r="X267" s="151"/>
      <c r="Y267" s="151"/>
      <c r="Z267" s="151"/>
      <c r="AA267" s="151"/>
      <c r="AB267" s="151"/>
      <c r="AC267" s="151"/>
      <c r="AD267" s="151"/>
      <c r="AE267" s="151" t="s">
        <v>138</v>
      </c>
      <c r="AF267" s="151">
        <v>0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>
      <c r="A268" s="152">
        <v>106</v>
      </c>
      <c r="B268" s="158" t="s">
        <v>446</v>
      </c>
      <c r="C268" s="193" t="s">
        <v>447</v>
      </c>
      <c r="D268" s="160" t="s">
        <v>178</v>
      </c>
      <c r="E268" s="167">
        <v>4.8568364769999999</v>
      </c>
      <c r="F268" s="170">
        <f>H268+J268</f>
        <v>0</v>
      </c>
      <c r="G268" s="171">
        <f>ROUND(E268*F268,2)</f>
        <v>0</v>
      </c>
      <c r="H268" s="171"/>
      <c r="I268" s="171">
        <f>ROUND(E268*H268,2)</f>
        <v>0</v>
      </c>
      <c r="J268" s="171"/>
      <c r="K268" s="171">
        <f>ROUND(E268*J268,2)</f>
        <v>0</v>
      </c>
      <c r="L268" s="171">
        <v>21</v>
      </c>
      <c r="M268" s="171">
        <f>G268*(1+L268/100)</f>
        <v>0</v>
      </c>
      <c r="N268" s="161">
        <v>6.6E-3</v>
      </c>
      <c r="O268" s="161">
        <f>ROUND(E268*N268,5)</f>
        <v>3.2059999999999998E-2</v>
      </c>
      <c r="P268" s="161">
        <v>0</v>
      </c>
      <c r="Q268" s="161">
        <f>ROUND(E268*P268,5)</f>
        <v>0</v>
      </c>
      <c r="R268" s="161"/>
      <c r="S268" s="161"/>
      <c r="T268" s="162">
        <v>0.20799999999999999</v>
      </c>
      <c r="U268" s="161">
        <f>ROUND(E268*T268,2)</f>
        <v>1.01</v>
      </c>
      <c r="V268" s="151"/>
      <c r="W268" s="151"/>
      <c r="X268" s="151"/>
      <c r="Y268" s="151"/>
      <c r="Z268" s="151"/>
      <c r="AA268" s="151"/>
      <c r="AB268" s="151"/>
      <c r="AC268" s="151"/>
      <c r="AD268" s="151"/>
      <c r="AE268" s="151" t="s">
        <v>136</v>
      </c>
      <c r="AF268" s="151"/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>
      <c r="A269" s="152"/>
      <c r="B269" s="158"/>
      <c r="C269" s="194" t="s">
        <v>202</v>
      </c>
      <c r="D269" s="163"/>
      <c r="E269" s="168">
        <v>4.8568364769999999</v>
      </c>
      <c r="F269" s="171"/>
      <c r="G269" s="171"/>
      <c r="H269" s="171"/>
      <c r="I269" s="171"/>
      <c r="J269" s="171"/>
      <c r="K269" s="171"/>
      <c r="L269" s="171"/>
      <c r="M269" s="171"/>
      <c r="N269" s="161"/>
      <c r="O269" s="161"/>
      <c r="P269" s="161"/>
      <c r="Q269" s="161"/>
      <c r="R269" s="161"/>
      <c r="S269" s="161"/>
      <c r="T269" s="162"/>
      <c r="U269" s="161"/>
      <c r="V269" s="151"/>
      <c r="W269" s="151"/>
      <c r="X269" s="151"/>
      <c r="Y269" s="151"/>
      <c r="Z269" s="151"/>
      <c r="AA269" s="151"/>
      <c r="AB269" s="151"/>
      <c r="AC269" s="151"/>
      <c r="AD269" s="151"/>
      <c r="AE269" s="151" t="s">
        <v>138</v>
      </c>
      <c r="AF269" s="151">
        <v>0</v>
      </c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>
      <c r="A270" s="152">
        <v>107</v>
      </c>
      <c r="B270" s="158" t="s">
        <v>448</v>
      </c>
      <c r="C270" s="193" t="s">
        <v>449</v>
      </c>
      <c r="D270" s="160" t="s">
        <v>246</v>
      </c>
      <c r="E270" s="167">
        <v>0.10972</v>
      </c>
      <c r="F270" s="170">
        <f>H270+J270</f>
        <v>0</v>
      </c>
      <c r="G270" s="171">
        <f>ROUND(E270*F270,2)</f>
        <v>0</v>
      </c>
      <c r="H270" s="171"/>
      <c r="I270" s="171">
        <f>ROUND(E270*H270,2)</f>
        <v>0</v>
      </c>
      <c r="J270" s="171"/>
      <c r="K270" s="171">
        <f>ROUND(E270*J270,2)</f>
        <v>0</v>
      </c>
      <c r="L270" s="171">
        <v>21</v>
      </c>
      <c r="M270" s="171">
        <f>G270*(1+L270/100)</f>
        <v>0</v>
      </c>
      <c r="N270" s="161">
        <v>0</v>
      </c>
      <c r="O270" s="161">
        <f>ROUND(E270*N270,5)</f>
        <v>0</v>
      </c>
      <c r="P270" s="161">
        <v>0</v>
      </c>
      <c r="Q270" s="161">
        <f>ROUND(E270*P270,5)</f>
        <v>0</v>
      </c>
      <c r="R270" s="161"/>
      <c r="S270" s="161"/>
      <c r="T270" s="162">
        <v>1.7509999999999999</v>
      </c>
      <c r="U270" s="161">
        <f>ROUND(E270*T270,2)</f>
        <v>0.19</v>
      </c>
      <c r="V270" s="151"/>
      <c r="W270" s="151"/>
      <c r="X270" s="151"/>
      <c r="Y270" s="151"/>
      <c r="Z270" s="151"/>
      <c r="AA270" s="151"/>
      <c r="AB270" s="151"/>
      <c r="AC270" s="151"/>
      <c r="AD270" s="151"/>
      <c r="AE270" s="151" t="s">
        <v>136</v>
      </c>
      <c r="AF270" s="151"/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>
      <c r="A271" s="153" t="s">
        <v>131</v>
      </c>
      <c r="B271" s="159" t="s">
        <v>86</v>
      </c>
      <c r="C271" s="195" t="s">
        <v>87</v>
      </c>
      <c r="D271" s="164"/>
      <c r="E271" s="169"/>
      <c r="F271" s="172"/>
      <c r="G271" s="172">
        <f>SUMIF(AE272:AE280,"&lt;&gt;NOR",G272:G280)</f>
        <v>0</v>
      </c>
      <c r="H271" s="172"/>
      <c r="I271" s="172">
        <f>SUM(I272:I280)</f>
        <v>0</v>
      </c>
      <c r="J271" s="172"/>
      <c r="K271" s="172">
        <f>SUM(K272:K280)</f>
        <v>0</v>
      </c>
      <c r="L271" s="172"/>
      <c r="M271" s="172">
        <f>SUM(M272:M280)</f>
        <v>0</v>
      </c>
      <c r="N271" s="165"/>
      <c r="O271" s="165">
        <f>SUM(O272:O280)</f>
        <v>1.5499999999999999E-3</v>
      </c>
      <c r="P271" s="165"/>
      <c r="Q271" s="165">
        <f>SUM(Q272:Q280)</f>
        <v>0.14313000000000001</v>
      </c>
      <c r="R271" s="165"/>
      <c r="S271" s="165"/>
      <c r="T271" s="166"/>
      <c r="U271" s="165">
        <f>SUM(U272:U280)</f>
        <v>4.3900000000000006</v>
      </c>
      <c r="AE271" t="s">
        <v>132</v>
      </c>
    </row>
    <row r="272" spans="1:60" ht="22.5" outlineLevel="1">
      <c r="A272" s="152">
        <v>108</v>
      </c>
      <c r="B272" s="158" t="s">
        <v>450</v>
      </c>
      <c r="C272" s="193" t="s">
        <v>451</v>
      </c>
      <c r="D272" s="160" t="s">
        <v>178</v>
      </c>
      <c r="E272" s="167">
        <v>6.7575000000000003</v>
      </c>
      <c r="F272" s="170">
        <f>H272+J272</f>
        <v>0</v>
      </c>
      <c r="G272" s="171">
        <f>ROUND(E272*F272,2)</f>
        <v>0</v>
      </c>
      <c r="H272" s="171"/>
      <c r="I272" s="171">
        <f>ROUND(E272*H272,2)</f>
        <v>0</v>
      </c>
      <c r="J272" s="171"/>
      <c r="K272" s="171">
        <f>ROUND(E272*J272,2)</f>
        <v>0</v>
      </c>
      <c r="L272" s="171">
        <v>21</v>
      </c>
      <c r="M272" s="171">
        <f>G272*(1+L272/100)</f>
        <v>0</v>
      </c>
      <c r="N272" s="161">
        <v>0</v>
      </c>
      <c r="O272" s="161">
        <f>ROUND(E272*N272,5)</f>
        <v>0</v>
      </c>
      <c r="P272" s="161">
        <v>2.1000000000000001E-2</v>
      </c>
      <c r="Q272" s="161">
        <f>ROUND(E272*P272,5)</f>
        <v>0.14191000000000001</v>
      </c>
      <c r="R272" s="161"/>
      <c r="S272" s="161"/>
      <c r="T272" s="162">
        <v>0.154</v>
      </c>
      <c r="U272" s="161">
        <f>ROUND(E272*T272,2)</f>
        <v>1.04</v>
      </c>
      <c r="V272" s="151"/>
      <c r="W272" s="151"/>
      <c r="X272" s="151"/>
      <c r="Y272" s="151"/>
      <c r="Z272" s="151"/>
      <c r="AA272" s="151"/>
      <c r="AB272" s="151"/>
      <c r="AC272" s="151"/>
      <c r="AD272" s="151"/>
      <c r="AE272" s="151" t="s">
        <v>136</v>
      </c>
      <c r="AF272" s="151"/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>
      <c r="A273" s="152"/>
      <c r="B273" s="158"/>
      <c r="C273" s="194" t="s">
        <v>306</v>
      </c>
      <c r="D273" s="163"/>
      <c r="E273" s="168">
        <v>6.7575000000000003</v>
      </c>
      <c r="F273" s="171"/>
      <c r="G273" s="171"/>
      <c r="H273" s="171"/>
      <c r="I273" s="171"/>
      <c r="J273" s="171"/>
      <c r="K273" s="171"/>
      <c r="L273" s="171"/>
      <c r="M273" s="171"/>
      <c r="N273" s="161"/>
      <c r="O273" s="161"/>
      <c r="P273" s="161"/>
      <c r="Q273" s="161"/>
      <c r="R273" s="161"/>
      <c r="S273" s="161"/>
      <c r="T273" s="162"/>
      <c r="U273" s="161"/>
      <c r="V273" s="151"/>
      <c r="W273" s="151"/>
      <c r="X273" s="151"/>
      <c r="Y273" s="151"/>
      <c r="Z273" s="151"/>
      <c r="AA273" s="151"/>
      <c r="AB273" s="151"/>
      <c r="AC273" s="151"/>
      <c r="AD273" s="151"/>
      <c r="AE273" s="151" t="s">
        <v>138</v>
      </c>
      <c r="AF273" s="151">
        <v>0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ht="22.5" outlineLevel="1">
      <c r="A274" s="152">
        <v>109</v>
      </c>
      <c r="B274" s="158" t="s">
        <v>452</v>
      </c>
      <c r="C274" s="193" t="s">
        <v>453</v>
      </c>
      <c r="D274" s="160" t="s">
        <v>178</v>
      </c>
      <c r="E274" s="167">
        <v>6.7575000000000003</v>
      </c>
      <c r="F274" s="170">
        <f>H274+J274</f>
        <v>0</v>
      </c>
      <c r="G274" s="171">
        <f>ROUND(E274*F274,2)</f>
        <v>0</v>
      </c>
      <c r="H274" s="171"/>
      <c r="I274" s="171">
        <f>ROUND(E274*H274,2)</f>
        <v>0</v>
      </c>
      <c r="J274" s="171"/>
      <c r="K274" s="171">
        <f>ROUND(E274*J274,2)</f>
        <v>0</v>
      </c>
      <c r="L274" s="171">
        <v>21</v>
      </c>
      <c r="M274" s="171">
        <f>G274*(1+L274/100)</f>
        <v>0</v>
      </c>
      <c r="N274" s="161">
        <v>0</v>
      </c>
      <c r="O274" s="161">
        <f>ROUND(E274*N274,5)</f>
        <v>0</v>
      </c>
      <c r="P274" s="161">
        <v>0</v>
      </c>
      <c r="Q274" s="161">
        <f>ROUND(E274*P274,5)</f>
        <v>0</v>
      </c>
      <c r="R274" s="161"/>
      <c r="S274" s="161"/>
      <c r="T274" s="162">
        <v>0.36599999999999999</v>
      </c>
      <c r="U274" s="161">
        <f>ROUND(E274*T274,2)</f>
        <v>2.4700000000000002</v>
      </c>
      <c r="V274" s="151"/>
      <c r="W274" s="151"/>
      <c r="X274" s="151"/>
      <c r="Y274" s="151"/>
      <c r="Z274" s="151"/>
      <c r="AA274" s="151"/>
      <c r="AB274" s="151"/>
      <c r="AC274" s="151"/>
      <c r="AD274" s="151"/>
      <c r="AE274" s="151" t="s">
        <v>136</v>
      </c>
      <c r="AF274" s="151"/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>
      <c r="A275" s="152"/>
      <c r="B275" s="158"/>
      <c r="C275" s="194" t="s">
        <v>306</v>
      </c>
      <c r="D275" s="163"/>
      <c r="E275" s="168">
        <v>6.7575000000000003</v>
      </c>
      <c r="F275" s="171"/>
      <c r="G275" s="171"/>
      <c r="H275" s="171"/>
      <c r="I275" s="171"/>
      <c r="J275" s="171"/>
      <c r="K275" s="171"/>
      <c r="L275" s="171"/>
      <c r="M275" s="171"/>
      <c r="N275" s="161"/>
      <c r="O275" s="161"/>
      <c r="P275" s="161"/>
      <c r="Q275" s="161"/>
      <c r="R275" s="161"/>
      <c r="S275" s="161"/>
      <c r="T275" s="162"/>
      <c r="U275" s="161"/>
      <c r="V275" s="151"/>
      <c r="W275" s="151"/>
      <c r="X275" s="151"/>
      <c r="Y275" s="151"/>
      <c r="Z275" s="151"/>
      <c r="AA275" s="151"/>
      <c r="AB275" s="151"/>
      <c r="AC275" s="151"/>
      <c r="AD275" s="151"/>
      <c r="AE275" s="151" t="s">
        <v>138</v>
      </c>
      <c r="AF275" s="151">
        <v>0</v>
      </c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>
      <c r="A276" s="152">
        <v>110</v>
      </c>
      <c r="B276" s="158" t="s">
        <v>454</v>
      </c>
      <c r="C276" s="193" t="s">
        <v>455</v>
      </c>
      <c r="D276" s="160" t="s">
        <v>178</v>
      </c>
      <c r="E276" s="167">
        <v>6.7575000000000003</v>
      </c>
      <c r="F276" s="170">
        <f>H276+J276</f>
        <v>0</v>
      </c>
      <c r="G276" s="171">
        <f>ROUND(E276*F276,2)</f>
        <v>0</v>
      </c>
      <c r="H276" s="171"/>
      <c r="I276" s="171">
        <f>ROUND(E276*H276,2)</f>
        <v>0</v>
      </c>
      <c r="J276" s="171"/>
      <c r="K276" s="171">
        <f>ROUND(E276*J276,2)</f>
        <v>0</v>
      </c>
      <c r="L276" s="171">
        <v>21</v>
      </c>
      <c r="M276" s="171">
        <f>G276*(1+L276/100)</f>
        <v>0</v>
      </c>
      <c r="N276" s="161">
        <v>0</v>
      </c>
      <c r="O276" s="161">
        <f>ROUND(E276*N276,5)</f>
        <v>0</v>
      </c>
      <c r="P276" s="161">
        <v>1.8000000000000001E-4</v>
      </c>
      <c r="Q276" s="161">
        <f>ROUND(E276*P276,5)</f>
        <v>1.2199999999999999E-3</v>
      </c>
      <c r="R276" s="161"/>
      <c r="S276" s="161"/>
      <c r="T276" s="162">
        <v>0.03</v>
      </c>
      <c r="U276" s="161">
        <f>ROUND(E276*T276,2)</f>
        <v>0.2</v>
      </c>
      <c r="V276" s="151"/>
      <c r="W276" s="151"/>
      <c r="X276" s="151"/>
      <c r="Y276" s="151"/>
      <c r="Z276" s="151"/>
      <c r="AA276" s="151"/>
      <c r="AB276" s="151"/>
      <c r="AC276" s="151"/>
      <c r="AD276" s="151"/>
      <c r="AE276" s="151" t="s">
        <v>136</v>
      </c>
      <c r="AF276" s="151"/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>
      <c r="A277" s="152"/>
      <c r="B277" s="158"/>
      <c r="C277" s="194" t="s">
        <v>306</v>
      </c>
      <c r="D277" s="163"/>
      <c r="E277" s="168">
        <v>6.7575000000000003</v>
      </c>
      <c r="F277" s="171"/>
      <c r="G277" s="171"/>
      <c r="H277" s="171"/>
      <c r="I277" s="171"/>
      <c r="J277" s="171"/>
      <c r="K277" s="171"/>
      <c r="L277" s="171"/>
      <c r="M277" s="171"/>
      <c r="N277" s="161"/>
      <c r="O277" s="161"/>
      <c r="P277" s="161"/>
      <c r="Q277" s="161"/>
      <c r="R277" s="161"/>
      <c r="S277" s="161"/>
      <c r="T277" s="162"/>
      <c r="U277" s="161"/>
      <c r="V277" s="151"/>
      <c r="W277" s="151"/>
      <c r="X277" s="151"/>
      <c r="Y277" s="151"/>
      <c r="Z277" s="151"/>
      <c r="AA277" s="151"/>
      <c r="AB277" s="151"/>
      <c r="AC277" s="151"/>
      <c r="AD277" s="151"/>
      <c r="AE277" s="151" t="s">
        <v>138</v>
      </c>
      <c r="AF277" s="151">
        <v>0</v>
      </c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>
      <c r="A278" s="152">
        <v>111</v>
      </c>
      <c r="B278" s="158" t="s">
        <v>456</v>
      </c>
      <c r="C278" s="193" t="s">
        <v>457</v>
      </c>
      <c r="D278" s="160" t="s">
        <v>178</v>
      </c>
      <c r="E278" s="167">
        <v>6.7575000000000003</v>
      </c>
      <c r="F278" s="170">
        <f>H278+J278</f>
        <v>0</v>
      </c>
      <c r="G278" s="171">
        <f>ROUND(E278*F278,2)</f>
        <v>0</v>
      </c>
      <c r="H278" s="171"/>
      <c r="I278" s="171">
        <f>ROUND(E278*H278,2)</f>
        <v>0</v>
      </c>
      <c r="J278" s="171"/>
      <c r="K278" s="171">
        <f>ROUND(E278*J278,2)</f>
        <v>0</v>
      </c>
      <c r="L278" s="171">
        <v>21</v>
      </c>
      <c r="M278" s="171">
        <f>G278*(1+L278/100)</f>
        <v>0</v>
      </c>
      <c r="N278" s="161">
        <v>2.3000000000000001E-4</v>
      </c>
      <c r="O278" s="161">
        <f>ROUND(E278*N278,5)</f>
        <v>1.5499999999999999E-3</v>
      </c>
      <c r="P278" s="161">
        <v>0</v>
      </c>
      <c r="Q278" s="161">
        <f>ROUND(E278*P278,5)</f>
        <v>0</v>
      </c>
      <c r="R278" s="161"/>
      <c r="S278" s="161"/>
      <c r="T278" s="162">
        <v>0.1</v>
      </c>
      <c r="U278" s="161">
        <f>ROUND(E278*T278,2)</f>
        <v>0.68</v>
      </c>
      <c r="V278" s="151"/>
      <c r="W278" s="151"/>
      <c r="X278" s="151"/>
      <c r="Y278" s="151"/>
      <c r="Z278" s="151"/>
      <c r="AA278" s="151"/>
      <c r="AB278" s="151"/>
      <c r="AC278" s="151"/>
      <c r="AD278" s="151"/>
      <c r="AE278" s="151" t="s">
        <v>136</v>
      </c>
      <c r="AF278" s="151"/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>
      <c r="A279" s="152"/>
      <c r="B279" s="158"/>
      <c r="C279" s="194" t="s">
        <v>306</v>
      </c>
      <c r="D279" s="163"/>
      <c r="E279" s="168">
        <v>6.7575000000000003</v>
      </c>
      <c r="F279" s="171"/>
      <c r="G279" s="171"/>
      <c r="H279" s="171"/>
      <c r="I279" s="171"/>
      <c r="J279" s="171"/>
      <c r="K279" s="171"/>
      <c r="L279" s="171"/>
      <c r="M279" s="171"/>
      <c r="N279" s="161"/>
      <c r="O279" s="161"/>
      <c r="P279" s="161"/>
      <c r="Q279" s="161"/>
      <c r="R279" s="161"/>
      <c r="S279" s="161"/>
      <c r="T279" s="162"/>
      <c r="U279" s="161"/>
      <c r="V279" s="151"/>
      <c r="W279" s="151"/>
      <c r="X279" s="151"/>
      <c r="Y279" s="151"/>
      <c r="Z279" s="151"/>
      <c r="AA279" s="151"/>
      <c r="AB279" s="151"/>
      <c r="AC279" s="151"/>
      <c r="AD279" s="151"/>
      <c r="AE279" s="151" t="s">
        <v>138</v>
      </c>
      <c r="AF279" s="151">
        <v>0</v>
      </c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>
      <c r="A280" s="152">
        <v>112</v>
      </c>
      <c r="B280" s="158" t="s">
        <v>458</v>
      </c>
      <c r="C280" s="193" t="s">
        <v>459</v>
      </c>
      <c r="D280" s="160" t="s">
        <v>246</v>
      </c>
      <c r="E280" s="167">
        <v>1.5499999999999999E-3</v>
      </c>
      <c r="F280" s="170">
        <f>H280+J280</f>
        <v>0</v>
      </c>
      <c r="G280" s="171">
        <f>ROUND(E280*F280,2)</f>
        <v>0</v>
      </c>
      <c r="H280" s="171"/>
      <c r="I280" s="171">
        <f>ROUND(E280*H280,2)</f>
        <v>0</v>
      </c>
      <c r="J280" s="171"/>
      <c r="K280" s="171">
        <f>ROUND(E280*J280,2)</f>
        <v>0</v>
      </c>
      <c r="L280" s="171">
        <v>21</v>
      </c>
      <c r="M280" s="171">
        <f>G280*(1+L280/100)</f>
        <v>0</v>
      </c>
      <c r="N280" s="161">
        <v>0</v>
      </c>
      <c r="O280" s="161">
        <f>ROUND(E280*N280,5)</f>
        <v>0</v>
      </c>
      <c r="P280" s="161">
        <v>0</v>
      </c>
      <c r="Q280" s="161">
        <f>ROUND(E280*P280,5)</f>
        <v>0</v>
      </c>
      <c r="R280" s="161"/>
      <c r="S280" s="161"/>
      <c r="T280" s="162">
        <v>2.3290000000000002</v>
      </c>
      <c r="U280" s="161">
        <f>ROUND(E280*T280,2)</f>
        <v>0</v>
      </c>
      <c r="V280" s="151"/>
      <c r="W280" s="151"/>
      <c r="X280" s="151"/>
      <c r="Y280" s="151"/>
      <c r="Z280" s="151"/>
      <c r="AA280" s="151"/>
      <c r="AB280" s="151"/>
      <c r="AC280" s="151"/>
      <c r="AD280" s="151"/>
      <c r="AE280" s="151" t="s">
        <v>136</v>
      </c>
      <c r="AF280" s="151"/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>
      <c r="A281" s="153" t="s">
        <v>131</v>
      </c>
      <c r="B281" s="159" t="s">
        <v>88</v>
      </c>
      <c r="C281" s="195" t="s">
        <v>89</v>
      </c>
      <c r="D281" s="164"/>
      <c r="E281" s="169"/>
      <c r="F281" s="172"/>
      <c r="G281" s="172">
        <f>SUMIF(AE282:AE288,"&lt;&gt;NOR",G282:G288)</f>
        <v>0</v>
      </c>
      <c r="H281" s="172"/>
      <c r="I281" s="172">
        <f>SUM(I282:I288)</f>
        <v>0</v>
      </c>
      <c r="J281" s="172"/>
      <c r="K281" s="172">
        <f>SUM(K282:K288)</f>
        <v>0</v>
      </c>
      <c r="L281" s="172"/>
      <c r="M281" s="172">
        <f>SUM(M282:M288)</f>
        <v>0</v>
      </c>
      <c r="N281" s="165"/>
      <c r="O281" s="165">
        <f>SUM(O282:O288)</f>
        <v>0</v>
      </c>
      <c r="P281" s="165"/>
      <c r="Q281" s="165">
        <f>SUM(Q282:Q288)</f>
        <v>0</v>
      </c>
      <c r="R281" s="165"/>
      <c r="S281" s="165"/>
      <c r="T281" s="166"/>
      <c r="U281" s="165">
        <f>SUM(U282:U288)</f>
        <v>2.29</v>
      </c>
      <c r="AE281" t="s">
        <v>132</v>
      </c>
    </row>
    <row r="282" spans="1:60" ht="22.5" outlineLevel="1">
      <c r="A282" s="152">
        <v>113</v>
      </c>
      <c r="B282" s="158" t="s">
        <v>460</v>
      </c>
      <c r="C282" s="193" t="s">
        <v>461</v>
      </c>
      <c r="D282" s="160" t="s">
        <v>191</v>
      </c>
      <c r="E282" s="167">
        <v>28.6</v>
      </c>
      <c r="F282" s="170">
        <f t="shared" ref="F282:F288" si="0">H282+J282</f>
        <v>0</v>
      </c>
      <c r="G282" s="171">
        <f t="shared" ref="G282:G288" si="1">ROUND(E282*F282,2)</f>
        <v>0</v>
      </c>
      <c r="H282" s="171"/>
      <c r="I282" s="171">
        <f t="shared" ref="I282:I288" si="2">ROUND(E282*H282,2)</f>
        <v>0</v>
      </c>
      <c r="J282" s="171"/>
      <c r="K282" s="171">
        <f t="shared" ref="K282:K288" si="3">ROUND(E282*J282,2)</f>
        <v>0</v>
      </c>
      <c r="L282" s="171">
        <v>21</v>
      </c>
      <c r="M282" s="171">
        <f t="shared" ref="M282:M288" si="4">G282*(1+L282/100)</f>
        <v>0</v>
      </c>
      <c r="N282" s="161">
        <v>0</v>
      </c>
      <c r="O282" s="161">
        <f t="shared" ref="O282:O288" si="5">ROUND(E282*N282,5)</f>
        <v>0</v>
      </c>
      <c r="P282" s="161">
        <v>0</v>
      </c>
      <c r="Q282" s="161">
        <f t="shared" ref="Q282:Q288" si="6">ROUND(E282*P282,5)</f>
        <v>0</v>
      </c>
      <c r="R282" s="161"/>
      <c r="S282" s="161"/>
      <c r="T282" s="162">
        <v>0</v>
      </c>
      <c r="U282" s="161">
        <f t="shared" ref="U282:U288" si="7">ROUND(E282*T282,2)</f>
        <v>0</v>
      </c>
      <c r="V282" s="151"/>
      <c r="W282" s="151"/>
      <c r="X282" s="151"/>
      <c r="Y282" s="151"/>
      <c r="Z282" s="151"/>
      <c r="AA282" s="151"/>
      <c r="AB282" s="151"/>
      <c r="AC282" s="151"/>
      <c r="AD282" s="151"/>
      <c r="AE282" s="151" t="s">
        <v>136</v>
      </c>
      <c r="AF282" s="151"/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ht="22.5" outlineLevel="1">
      <c r="A283" s="152">
        <v>114</v>
      </c>
      <c r="B283" s="158" t="s">
        <v>462</v>
      </c>
      <c r="C283" s="193" t="s">
        <v>463</v>
      </c>
      <c r="D283" s="160" t="s">
        <v>199</v>
      </c>
      <c r="E283" s="167">
        <v>2</v>
      </c>
      <c r="F283" s="170">
        <f t="shared" si="0"/>
        <v>0</v>
      </c>
      <c r="G283" s="171">
        <f t="shared" si="1"/>
        <v>0</v>
      </c>
      <c r="H283" s="171"/>
      <c r="I283" s="171">
        <f t="shared" si="2"/>
        <v>0</v>
      </c>
      <c r="J283" s="171"/>
      <c r="K283" s="171">
        <f t="shared" si="3"/>
        <v>0</v>
      </c>
      <c r="L283" s="171">
        <v>21</v>
      </c>
      <c r="M283" s="171">
        <f t="shared" si="4"/>
        <v>0</v>
      </c>
      <c r="N283" s="161">
        <v>0</v>
      </c>
      <c r="O283" s="161">
        <f t="shared" si="5"/>
        <v>0</v>
      </c>
      <c r="P283" s="161">
        <v>0</v>
      </c>
      <c r="Q283" s="161">
        <f t="shared" si="6"/>
        <v>0</v>
      </c>
      <c r="R283" s="161"/>
      <c r="S283" s="161"/>
      <c r="T283" s="162">
        <v>0</v>
      </c>
      <c r="U283" s="161">
        <f t="shared" si="7"/>
        <v>0</v>
      </c>
      <c r="V283" s="151"/>
      <c r="W283" s="151"/>
      <c r="X283" s="151"/>
      <c r="Y283" s="151"/>
      <c r="Z283" s="151"/>
      <c r="AA283" s="151"/>
      <c r="AB283" s="151"/>
      <c r="AC283" s="151"/>
      <c r="AD283" s="151"/>
      <c r="AE283" s="151" t="s">
        <v>136</v>
      </c>
      <c r="AF283" s="151"/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ht="22.5" outlineLevel="1">
      <c r="A284" s="152">
        <v>115</v>
      </c>
      <c r="B284" s="158" t="s">
        <v>464</v>
      </c>
      <c r="C284" s="193" t="s">
        <v>465</v>
      </c>
      <c r="D284" s="160" t="s">
        <v>199</v>
      </c>
      <c r="E284" s="167">
        <v>2</v>
      </c>
      <c r="F284" s="170">
        <f t="shared" si="0"/>
        <v>0</v>
      </c>
      <c r="G284" s="171">
        <f t="shared" si="1"/>
        <v>0</v>
      </c>
      <c r="H284" s="171"/>
      <c r="I284" s="171">
        <f t="shared" si="2"/>
        <v>0</v>
      </c>
      <c r="J284" s="171"/>
      <c r="K284" s="171">
        <f t="shared" si="3"/>
        <v>0</v>
      </c>
      <c r="L284" s="171">
        <v>21</v>
      </c>
      <c r="M284" s="171">
        <f t="shared" si="4"/>
        <v>0</v>
      </c>
      <c r="N284" s="161">
        <v>0</v>
      </c>
      <c r="O284" s="161">
        <f t="shared" si="5"/>
        <v>0</v>
      </c>
      <c r="P284" s="161">
        <v>0</v>
      </c>
      <c r="Q284" s="161">
        <f t="shared" si="6"/>
        <v>0</v>
      </c>
      <c r="R284" s="161"/>
      <c r="S284" s="161"/>
      <c r="T284" s="162">
        <v>0</v>
      </c>
      <c r="U284" s="161">
        <f t="shared" si="7"/>
        <v>0</v>
      </c>
      <c r="V284" s="151"/>
      <c r="W284" s="151"/>
      <c r="X284" s="151"/>
      <c r="Y284" s="151"/>
      <c r="Z284" s="151"/>
      <c r="AA284" s="151"/>
      <c r="AB284" s="151"/>
      <c r="AC284" s="151"/>
      <c r="AD284" s="151"/>
      <c r="AE284" s="151" t="s">
        <v>136</v>
      </c>
      <c r="AF284" s="151"/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>
      <c r="A285" s="152">
        <v>116</v>
      </c>
      <c r="B285" s="158" t="s">
        <v>466</v>
      </c>
      <c r="C285" s="193" t="s">
        <v>467</v>
      </c>
      <c r="D285" s="160" t="s">
        <v>191</v>
      </c>
      <c r="E285" s="167">
        <v>28</v>
      </c>
      <c r="F285" s="170">
        <f t="shared" si="0"/>
        <v>0</v>
      </c>
      <c r="G285" s="171">
        <f t="shared" si="1"/>
        <v>0</v>
      </c>
      <c r="H285" s="171"/>
      <c r="I285" s="171">
        <f t="shared" si="2"/>
        <v>0</v>
      </c>
      <c r="J285" s="171"/>
      <c r="K285" s="171">
        <f t="shared" si="3"/>
        <v>0</v>
      </c>
      <c r="L285" s="171">
        <v>21</v>
      </c>
      <c r="M285" s="171">
        <f t="shared" si="4"/>
        <v>0</v>
      </c>
      <c r="N285" s="161">
        <v>0</v>
      </c>
      <c r="O285" s="161">
        <f t="shared" si="5"/>
        <v>0</v>
      </c>
      <c r="P285" s="161">
        <v>0</v>
      </c>
      <c r="Q285" s="161">
        <f t="shared" si="6"/>
        <v>0</v>
      </c>
      <c r="R285" s="161"/>
      <c r="S285" s="161"/>
      <c r="T285" s="162">
        <v>0</v>
      </c>
      <c r="U285" s="161">
        <f t="shared" si="7"/>
        <v>0</v>
      </c>
      <c r="V285" s="151"/>
      <c r="W285" s="151"/>
      <c r="X285" s="151"/>
      <c r="Y285" s="151"/>
      <c r="Z285" s="151"/>
      <c r="AA285" s="151"/>
      <c r="AB285" s="151"/>
      <c r="AC285" s="151"/>
      <c r="AD285" s="151"/>
      <c r="AE285" s="151" t="s">
        <v>136</v>
      </c>
      <c r="AF285" s="151"/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ht="22.5" outlineLevel="1">
      <c r="A286" s="152">
        <v>117</v>
      </c>
      <c r="B286" s="158" t="s">
        <v>468</v>
      </c>
      <c r="C286" s="193" t="s">
        <v>469</v>
      </c>
      <c r="D286" s="160" t="s">
        <v>191</v>
      </c>
      <c r="E286" s="167">
        <v>16</v>
      </c>
      <c r="F286" s="170">
        <f t="shared" si="0"/>
        <v>0</v>
      </c>
      <c r="G286" s="171">
        <f t="shared" si="1"/>
        <v>0</v>
      </c>
      <c r="H286" s="171"/>
      <c r="I286" s="171">
        <f t="shared" si="2"/>
        <v>0</v>
      </c>
      <c r="J286" s="171"/>
      <c r="K286" s="171">
        <f t="shared" si="3"/>
        <v>0</v>
      </c>
      <c r="L286" s="171">
        <v>21</v>
      </c>
      <c r="M286" s="171">
        <f t="shared" si="4"/>
        <v>0</v>
      </c>
      <c r="N286" s="161">
        <v>0</v>
      </c>
      <c r="O286" s="161">
        <f t="shared" si="5"/>
        <v>0</v>
      </c>
      <c r="P286" s="161">
        <v>0</v>
      </c>
      <c r="Q286" s="161">
        <f t="shared" si="6"/>
        <v>0</v>
      </c>
      <c r="R286" s="161"/>
      <c r="S286" s="161"/>
      <c r="T286" s="162">
        <v>0</v>
      </c>
      <c r="U286" s="161">
        <f t="shared" si="7"/>
        <v>0</v>
      </c>
      <c r="V286" s="151"/>
      <c r="W286" s="151"/>
      <c r="X286" s="151"/>
      <c r="Y286" s="151"/>
      <c r="Z286" s="151"/>
      <c r="AA286" s="151"/>
      <c r="AB286" s="151"/>
      <c r="AC286" s="151"/>
      <c r="AD286" s="151"/>
      <c r="AE286" s="151" t="s">
        <v>136</v>
      </c>
      <c r="AF286" s="151"/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ht="22.5" outlineLevel="1">
      <c r="A287" s="152">
        <v>118</v>
      </c>
      <c r="B287" s="158" t="s">
        <v>470</v>
      </c>
      <c r="C287" s="193" t="s">
        <v>471</v>
      </c>
      <c r="D287" s="160" t="s">
        <v>191</v>
      </c>
      <c r="E287" s="167">
        <v>24</v>
      </c>
      <c r="F287" s="170">
        <f t="shared" si="0"/>
        <v>0</v>
      </c>
      <c r="G287" s="171">
        <f t="shared" si="1"/>
        <v>0</v>
      </c>
      <c r="H287" s="171"/>
      <c r="I287" s="171">
        <f t="shared" si="2"/>
        <v>0</v>
      </c>
      <c r="J287" s="171"/>
      <c r="K287" s="171">
        <f t="shared" si="3"/>
        <v>0</v>
      </c>
      <c r="L287" s="171">
        <v>21</v>
      </c>
      <c r="M287" s="171">
        <f t="shared" si="4"/>
        <v>0</v>
      </c>
      <c r="N287" s="161">
        <v>0</v>
      </c>
      <c r="O287" s="161">
        <f t="shared" si="5"/>
        <v>0</v>
      </c>
      <c r="P287" s="161">
        <v>0</v>
      </c>
      <c r="Q287" s="161">
        <f t="shared" si="6"/>
        <v>0</v>
      </c>
      <c r="R287" s="161"/>
      <c r="S287" s="161"/>
      <c r="T287" s="162">
        <v>0</v>
      </c>
      <c r="U287" s="161">
        <f t="shared" si="7"/>
        <v>0</v>
      </c>
      <c r="V287" s="151"/>
      <c r="W287" s="151"/>
      <c r="X287" s="151"/>
      <c r="Y287" s="151"/>
      <c r="Z287" s="151"/>
      <c r="AA287" s="151"/>
      <c r="AB287" s="151"/>
      <c r="AC287" s="151"/>
      <c r="AD287" s="151"/>
      <c r="AE287" s="151" t="s">
        <v>136</v>
      </c>
      <c r="AF287" s="151"/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>
      <c r="A288" s="152">
        <v>119</v>
      </c>
      <c r="B288" s="158" t="s">
        <v>472</v>
      </c>
      <c r="C288" s="193" t="s">
        <v>473</v>
      </c>
      <c r="D288" s="160" t="s">
        <v>246</v>
      </c>
      <c r="E288" s="167">
        <v>1.0149999999999999</v>
      </c>
      <c r="F288" s="170">
        <f t="shared" si="0"/>
        <v>0</v>
      </c>
      <c r="G288" s="171">
        <f t="shared" si="1"/>
        <v>0</v>
      </c>
      <c r="H288" s="171"/>
      <c r="I288" s="171">
        <f t="shared" si="2"/>
        <v>0</v>
      </c>
      <c r="J288" s="171"/>
      <c r="K288" s="171">
        <f t="shared" si="3"/>
        <v>0</v>
      </c>
      <c r="L288" s="171">
        <v>21</v>
      </c>
      <c r="M288" s="171">
        <f t="shared" si="4"/>
        <v>0</v>
      </c>
      <c r="N288" s="161">
        <v>0</v>
      </c>
      <c r="O288" s="161">
        <f t="shared" si="5"/>
        <v>0</v>
      </c>
      <c r="P288" s="161">
        <v>0</v>
      </c>
      <c r="Q288" s="161">
        <f t="shared" si="6"/>
        <v>0</v>
      </c>
      <c r="R288" s="161"/>
      <c r="S288" s="161"/>
      <c r="T288" s="162">
        <v>2.2549999999999999</v>
      </c>
      <c r="U288" s="161">
        <f t="shared" si="7"/>
        <v>2.29</v>
      </c>
      <c r="V288" s="151"/>
      <c r="W288" s="151"/>
      <c r="X288" s="151"/>
      <c r="Y288" s="151"/>
      <c r="Z288" s="151"/>
      <c r="AA288" s="151"/>
      <c r="AB288" s="151"/>
      <c r="AC288" s="151"/>
      <c r="AD288" s="151"/>
      <c r="AE288" s="151" t="s">
        <v>136</v>
      </c>
      <c r="AF288" s="151"/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>
      <c r="A289" s="153" t="s">
        <v>131</v>
      </c>
      <c r="B289" s="159" t="s">
        <v>90</v>
      </c>
      <c r="C289" s="195" t="s">
        <v>91</v>
      </c>
      <c r="D289" s="164"/>
      <c r="E289" s="169"/>
      <c r="F289" s="172"/>
      <c r="G289" s="172">
        <f>SUMIF(AE290:AE300,"&lt;&gt;NOR",G290:G300)</f>
        <v>0</v>
      </c>
      <c r="H289" s="172"/>
      <c r="I289" s="172">
        <f>SUM(I290:I300)</f>
        <v>0</v>
      </c>
      <c r="J289" s="172"/>
      <c r="K289" s="172">
        <f>SUM(K290:K300)</f>
        <v>0</v>
      </c>
      <c r="L289" s="172"/>
      <c r="M289" s="172">
        <f>SUM(M290:M300)</f>
        <v>0</v>
      </c>
      <c r="N289" s="165"/>
      <c r="O289" s="165">
        <f>SUM(O290:O300)</f>
        <v>2.4399999999999999E-3</v>
      </c>
      <c r="P289" s="165"/>
      <c r="Q289" s="165">
        <f>SUM(Q290:Q300)</f>
        <v>0</v>
      </c>
      <c r="R289" s="165"/>
      <c r="S289" s="165"/>
      <c r="T289" s="166"/>
      <c r="U289" s="165">
        <f>SUM(U290:U300)</f>
        <v>23.42</v>
      </c>
      <c r="AE289" t="s">
        <v>132</v>
      </c>
    </row>
    <row r="290" spans="1:60" outlineLevel="1">
      <c r="A290" s="152">
        <v>120</v>
      </c>
      <c r="B290" s="158" t="s">
        <v>474</v>
      </c>
      <c r="C290" s="193" t="s">
        <v>475</v>
      </c>
      <c r="D290" s="160" t="s">
        <v>178</v>
      </c>
      <c r="E290" s="167">
        <v>10.395</v>
      </c>
      <c r="F290" s="170">
        <f>H290+J290</f>
        <v>0</v>
      </c>
      <c r="G290" s="171">
        <f>ROUND(E290*F290,2)</f>
        <v>0</v>
      </c>
      <c r="H290" s="171"/>
      <c r="I290" s="171">
        <f>ROUND(E290*H290,2)</f>
        <v>0</v>
      </c>
      <c r="J290" s="171"/>
      <c r="K290" s="171">
        <f>ROUND(E290*J290,2)</f>
        <v>0</v>
      </c>
      <c r="L290" s="171">
        <v>21</v>
      </c>
      <c r="M290" s="171">
        <f>G290*(1+L290/100)</f>
        <v>0</v>
      </c>
      <c r="N290" s="161">
        <v>0</v>
      </c>
      <c r="O290" s="161">
        <f>ROUND(E290*N290,5)</f>
        <v>0</v>
      </c>
      <c r="P290" s="161">
        <v>0</v>
      </c>
      <c r="Q290" s="161">
        <f>ROUND(E290*P290,5)</f>
        <v>0</v>
      </c>
      <c r="R290" s="161"/>
      <c r="S290" s="161"/>
      <c r="T290" s="162">
        <v>0.67800000000000005</v>
      </c>
      <c r="U290" s="161">
        <f>ROUND(E290*T290,2)</f>
        <v>7.05</v>
      </c>
      <c r="V290" s="151"/>
      <c r="W290" s="151"/>
      <c r="X290" s="151"/>
      <c r="Y290" s="151"/>
      <c r="Z290" s="151"/>
      <c r="AA290" s="151"/>
      <c r="AB290" s="151"/>
      <c r="AC290" s="151"/>
      <c r="AD290" s="151"/>
      <c r="AE290" s="151" t="s">
        <v>136</v>
      </c>
      <c r="AF290" s="151"/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>
      <c r="A291" s="152"/>
      <c r="B291" s="158"/>
      <c r="C291" s="194" t="s">
        <v>476</v>
      </c>
      <c r="D291" s="163"/>
      <c r="E291" s="168">
        <v>10.395</v>
      </c>
      <c r="F291" s="171"/>
      <c r="G291" s="171"/>
      <c r="H291" s="171"/>
      <c r="I291" s="171"/>
      <c r="J291" s="171"/>
      <c r="K291" s="171"/>
      <c r="L291" s="171"/>
      <c r="M291" s="171"/>
      <c r="N291" s="161"/>
      <c r="O291" s="161"/>
      <c r="P291" s="161"/>
      <c r="Q291" s="161"/>
      <c r="R291" s="161"/>
      <c r="S291" s="161"/>
      <c r="T291" s="162"/>
      <c r="U291" s="161"/>
      <c r="V291" s="151"/>
      <c r="W291" s="151"/>
      <c r="X291" s="151"/>
      <c r="Y291" s="151"/>
      <c r="Z291" s="151"/>
      <c r="AA291" s="151"/>
      <c r="AB291" s="151"/>
      <c r="AC291" s="151"/>
      <c r="AD291" s="151"/>
      <c r="AE291" s="151" t="s">
        <v>138</v>
      </c>
      <c r="AF291" s="151">
        <v>0</v>
      </c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>
      <c r="A292" s="152">
        <v>121</v>
      </c>
      <c r="B292" s="158" t="s">
        <v>477</v>
      </c>
      <c r="C292" s="193" t="s">
        <v>478</v>
      </c>
      <c r="D292" s="160" t="s">
        <v>479</v>
      </c>
      <c r="E292" s="167">
        <v>1</v>
      </c>
      <c r="F292" s="170">
        <f>H292+J292</f>
        <v>0</v>
      </c>
      <c r="G292" s="171">
        <f>ROUND(E292*F292,2)</f>
        <v>0</v>
      </c>
      <c r="H292" s="171"/>
      <c r="I292" s="171">
        <f>ROUND(E292*H292,2)</f>
        <v>0</v>
      </c>
      <c r="J292" s="171"/>
      <c r="K292" s="171">
        <f>ROUND(E292*J292,2)</f>
        <v>0</v>
      </c>
      <c r="L292" s="171">
        <v>21</v>
      </c>
      <c r="M292" s="171">
        <f>G292*(1+L292/100)</f>
        <v>0</v>
      </c>
      <c r="N292" s="161">
        <v>0</v>
      </c>
      <c r="O292" s="161">
        <f>ROUND(E292*N292,5)</f>
        <v>0</v>
      </c>
      <c r="P292" s="161">
        <v>0</v>
      </c>
      <c r="Q292" s="161">
        <f>ROUND(E292*P292,5)</f>
        <v>0</v>
      </c>
      <c r="R292" s="161"/>
      <c r="S292" s="161"/>
      <c r="T292" s="162">
        <v>0</v>
      </c>
      <c r="U292" s="161">
        <f>ROUND(E292*T292,2)</f>
        <v>0</v>
      </c>
      <c r="V292" s="151"/>
      <c r="W292" s="151"/>
      <c r="X292" s="151"/>
      <c r="Y292" s="151"/>
      <c r="Z292" s="151"/>
      <c r="AA292" s="151"/>
      <c r="AB292" s="151"/>
      <c r="AC292" s="151"/>
      <c r="AD292" s="151"/>
      <c r="AE292" s="151" t="s">
        <v>136</v>
      </c>
      <c r="AF292" s="151"/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ht="22.5" outlineLevel="1">
      <c r="A293" s="152">
        <v>122</v>
      </c>
      <c r="B293" s="158" t="s">
        <v>480</v>
      </c>
      <c r="C293" s="193" t="s">
        <v>481</v>
      </c>
      <c r="D293" s="160" t="s">
        <v>199</v>
      </c>
      <c r="E293" s="167">
        <v>1</v>
      </c>
      <c r="F293" s="170">
        <f>H293+J293</f>
        <v>0</v>
      </c>
      <c r="G293" s="171">
        <f>ROUND(E293*F293,2)</f>
        <v>0</v>
      </c>
      <c r="H293" s="171"/>
      <c r="I293" s="171">
        <f>ROUND(E293*H293,2)</f>
        <v>0</v>
      </c>
      <c r="J293" s="171"/>
      <c r="K293" s="171">
        <f>ROUND(E293*J293,2)</f>
        <v>0</v>
      </c>
      <c r="L293" s="171">
        <v>21</v>
      </c>
      <c r="M293" s="171">
        <f>G293*(1+L293/100)</f>
        <v>0</v>
      </c>
      <c r="N293" s="161">
        <v>0</v>
      </c>
      <c r="O293" s="161">
        <f>ROUND(E293*N293,5)</f>
        <v>0</v>
      </c>
      <c r="P293" s="161">
        <v>0</v>
      </c>
      <c r="Q293" s="161">
        <f>ROUND(E293*P293,5)</f>
        <v>0</v>
      </c>
      <c r="R293" s="161"/>
      <c r="S293" s="161"/>
      <c r="T293" s="162">
        <v>0</v>
      </c>
      <c r="U293" s="161">
        <f>ROUND(E293*T293,2)</f>
        <v>0</v>
      </c>
      <c r="V293" s="151"/>
      <c r="W293" s="151"/>
      <c r="X293" s="151"/>
      <c r="Y293" s="151"/>
      <c r="Z293" s="151"/>
      <c r="AA293" s="151"/>
      <c r="AB293" s="151"/>
      <c r="AC293" s="151"/>
      <c r="AD293" s="151"/>
      <c r="AE293" s="151" t="s">
        <v>136</v>
      </c>
      <c r="AF293" s="151"/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ht="22.5" outlineLevel="1">
      <c r="A294" s="152">
        <v>123</v>
      </c>
      <c r="B294" s="158" t="s">
        <v>482</v>
      </c>
      <c r="C294" s="193" t="s">
        <v>483</v>
      </c>
      <c r="D294" s="160" t="s">
        <v>199</v>
      </c>
      <c r="E294" s="167">
        <v>2</v>
      </c>
      <c r="F294" s="170">
        <f>H294+J294</f>
        <v>0</v>
      </c>
      <c r="G294" s="171">
        <f>ROUND(E294*F294,2)</f>
        <v>0</v>
      </c>
      <c r="H294" s="171"/>
      <c r="I294" s="171">
        <f>ROUND(E294*H294,2)</f>
        <v>0</v>
      </c>
      <c r="J294" s="171"/>
      <c r="K294" s="171">
        <f>ROUND(E294*J294,2)</f>
        <v>0</v>
      </c>
      <c r="L294" s="171">
        <v>21</v>
      </c>
      <c r="M294" s="171">
        <f>G294*(1+L294/100)</f>
        <v>0</v>
      </c>
      <c r="N294" s="161">
        <v>0</v>
      </c>
      <c r="O294" s="161">
        <f>ROUND(E294*N294,5)</f>
        <v>0</v>
      </c>
      <c r="P294" s="161">
        <v>0</v>
      </c>
      <c r="Q294" s="161">
        <f>ROUND(E294*P294,5)</f>
        <v>0</v>
      </c>
      <c r="R294" s="161"/>
      <c r="S294" s="161"/>
      <c r="T294" s="162">
        <v>0</v>
      </c>
      <c r="U294" s="161">
        <f>ROUND(E294*T294,2)</f>
        <v>0</v>
      </c>
      <c r="V294" s="151"/>
      <c r="W294" s="151"/>
      <c r="X294" s="151"/>
      <c r="Y294" s="151"/>
      <c r="Z294" s="151"/>
      <c r="AA294" s="151"/>
      <c r="AB294" s="151"/>
      <c r="AC294" s="151"/>
      <c r="AD294" s="151"/>
      <c r="AE294" s="151" t="s">
        <v>136</v>
      </c>
      <c r="AF294" s="151"/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ht="22.5" outlineLevel="1">
      <c r="A295" s="152">
        <v>124</v>
      </c>
      <c r="B295" s="158" t="s">
        <v>484</v>
      </c>
      <c r="C295" s="193" t="s">
        <v>485</v>
      </c>
      <c r="D295" s="160" t="s">
        <v>486</v>
      </c>
      <c r="E295" s="167">
        <v>40.72</v>
      </c>
      <c r="F295" s="170">
        <f>H295+J295</f>
        <v>0</v>
      </c>
      <c r="G295" s="171">
        <f>ROUND(E295*F295,2)</f>
        <v>0</v>
      </c>
      <c r="H295" s="171"/>
      <c r="I295" s="171">
        <f>ROUND(E295*H295,2)</f>
        <v>0</v>
      </c>
      <c r="J295" s="171"/>
      <c r="K295" s="171">
        <f>ROUND(E295*J295,2)</f>
        <v>0</v>
      </c>
      <c r="L295" s="171">
        <v>21</v>
      </c>
      <c r="M295" s="171">
        <f>G295*(1+L295/100)</f>
        <v>0</v>
      </c>
      <c r="N295" s="161">
        <v>6.0000000000000002E-5</v>
      </c>
      <c r="O295" s="161">
        <f>ROUND(E295*N295,5)</f>
        <v>2.4399999999999999E-3</v>
      </c>
      <c r="P295" s="161">
        <v>0</v>
      </c>
      <c r="Q295" s="161">
        <f>ROUND(E295*P295,5)</f>
        <v>0</v>
      </c>
      <c r="R295" s="161"/>
      <c r="S295" s="161"/>
      <c r="T295" s="162">
        <v>0.30399999999999999</v>
      </c>
      <c r="U295" s="161">
        <f>ROUND(E295*T295,2)</f>
        <v>12.38</v>
      </c>
      <c r="V295" s="151"/>
      <c r="W295" s="151"/>
      <c r="X295" s="151"/>
      <c r="Y295" s="151"/>
      <c r="Z295" s="151"/>
      <c r="AA295" s="151"/>
      <c r="AB295" s="151"/>
      <c r="AC295" s="151"/>
      <c r="AD295" s="151"/>
      <c r="AE295" s="151" t="s">
        <v>136</v>
      </c>
      <c r="AF295" s="151"/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>
      <c r="A296" s="152"/>
      <c r="B296" s="158"/>
      <c r="C296" s="194" t="s">
        <v>487</v>
      </c>
      <c r="D296" s="163"/>
      <c r="E296" s="168">
        <v>40.72</v>
      </c>
      <c r="F296" s="171"/>
      <c r="G296" s="171"/>
      <c r="H296" s="171"/>
      <c r="I296" s="171"/>
      <c r="J296" s="171"/>
      <c r="K296" s="171"/>
      <c r="L296" s="171"/>
      <c r="M296" s="171"/>
      <c r="N296" s="161"/>
      <c r="O296" s="161"/>
      <c r="P296" s="161"/>
      <c r="Q296" s="161"/>
      <c r="R296" s="161"/>
      <c r="S296" s="161"/>
      <c r="T296" s="162"/>
      <c r="U296" s="161"/>
      <c r="V296" s="151"/>
      <c r="W296" s="151"/>
      <c r="X296" s="151"/>
      <c r="Y296" s="151"/>
      <c r="Z296" s="151"/>
      <c r="AA296" s="151"/>
      <c r="AB296" s="151"/>
      <c r="AC296" s="151"/>
      <c r="AD296" s="151"/>
      <c r="AE296" s="151" t="s">
        <v>138</v>
      </c>
      <c r="AF296" s="151">
        <v>0</v>
      </c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>
      <c r="A297" s="152">
        <v>125</v>
      </c>
      <c r="B297" s="158" t="s">
        <v>488</v>
      </c>
      <c r="C297" s="193" t="s">
        <v>489</v>
      </c>
      <c r="D297" s="160" t="s">
        <v>486</v>
      </c>
      <c r="E297" s="167">
        <v>51.5</v>
      </c>
      <c r="F297" s="170">
        <f>H297+J297</f>
        <v>0</v>
      </c>
      <c r="G297" s="171">
        <f>ROUND(E297*F297,2)</f>
        <v>0</v>
      </c>
      <c r="H297" s="171"/>
      <c r="I297" s="171">
        <f>ROUND(E297*H297,2)</f>
        <v>0</v>
      </c>
      <c r="J297" s="171"/>
      <c r="K297" s="171">
        <f>ROUND(E297*J297,2)</f>
        <v>0</v>
      </c>
      <c r="L297" s="171">
        <v>21</v>
      </c>
      <c r="M297" s="171">
        <f>G297*(1+L297/100)</f>
        <v>0</v>
      </c>
      <c r="N297" s="161">
        <v>0</v>
      </c>
      <c r="O297" s="161">
        <f>ROUND(E297*N297,5)</f>
        <v>0</v>
      </c>
      <c r="P297" s="161">
        <v>0</v>
      </c>
      <c r="Q297" s="161">
        <f>ROUND(E297*P297,5)</f>
        <v>0</v>
      </c>
      <c r="R297" s="161"/>
      <c r="S297" s="161"/>
      <c r="T297" s="162">
        <v>0</v>
      </c>
      <c r="U297" s="161">
        <f>ROUND(E297*T297,2)</f>
        <v>0</v>
      </c>
      <c r="V297" s="151"/>
      <c r="W297" s="151"/>
      <c r="X297" s="151"/>
      <c r="Y297" s="151"/>
      <c r="Z297" s="151"/>
      <c r="AA297" s="151"/>
      <c r="AB297" s="151"/>
      <c r="AC297" s="151"/>
      <c r="AD297" s="151"/>
      <c r="AE297" s="151" t="s">
        <v>136</v>
      </c>
      <c r="AF297" s="151"/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ht="33.75" outlineLevel="1">
      <c r="A298" s="152">
        <v>126</v>
      </c>
      <c r="B298" s="158" t="s">
        <v>490</v>
      </c>
      <c r="C298" s="193" t="s">
        <v>491</v>
      </c>
      <c r="D298" s="160" t="s">
        <v>199</v>
      </c>
      <c r="E298" s="167">
        <v>8</v>
      </c>
      <c r="F298" s="170">
        <f>H298+J298</f>
        <v>0</v>
      </c>
      <c r="G298" s="171">
        <f>ROUND(E298*F298,2)</f>
        <v>0</v>
      </c>
      <c r="H298" s="171"/>
      <c r="I298" s="171">
        <f>ROUND(E298*H298,2)</f>
        <v>0</v>
      </c>
      <c r="J298" s="171"/>
      <c r="K298" s="171">
        <f>ROUND(E298*J298,2)</f>
        <v>0</v>
      </c>
      <c r="L298" s="171">
        <v>21</v>
      </c>
      <c r="M298" s="171">
        <f>G298*(1+L298/100)</f>
        <v>0</v>
      </c>
      <c r="N298" s="161">
        <v>0</v>
      </c>
      <c r="O298" s="161">
        <f>ROUND(E298*N298,5)</f>
        <v>0</v>
      </c>
      <c r="P298" s="161">
        <v>0</v>
      </c>
      <c r="Q298" s="161">
        <f>ROUND(E298*P298,5)</f>
        <v>0</v>
      </c>
      <c r="R298" s="161"/>
      <c r="S298" s="161"/>
      <c r="T298" s="162">
        <v>0</v>
      </c>
      <c r="U298" s="161">
        <f>ROUND(E298*T298,2)</f>
        <v>0</v>
      </c>
      <c r="V298" s="151"/>
      <c r="W298" s="151"/>
      <c r="X298" s="151"/>
      <c r="Y298" s="151"/>
      <c r="Z298" s="151"/>
      <c r="AA298" s="151"/>
      <c r="AB298" s="151"/>
      <c r="AC298" s="151"/>
      <c r="AD298" s="151"/>
      <c r="AE298" s="151" t="s">
        <v>136</v>
      </c>
      <c r="AF298" s="151"/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ht="22.5" outlineLevel="1">
      <c r="A299" s="152">
        <v>127</v>
      </c>
      <c r="B299" s="158" t="s">
        <v>492</v>
      </c>
      <c r="C299" s="193" t="s">
        <v>493</v>
      </c>
      <c r="D299" s="160" t="s">
        <v>199</v>
      </c>
      <c r="E299" s="167">
        <v>32</v>
      </c>
      <c r="F299" s="170">
        <f>H299+J299</f>
        <v>0</v>
      </c>
      <c r="G299" s="171">
        <f>ROUND(E299*F299,2)</f>
        <v>0</v>
      </c>
      <c r="H299" s="171"/>
      <c r="I299" s="171">
        <f>ROUND(E299*H299,2)</f>
        <v>0</v>
      </c>
      <c r="J299" s="171"/>
      <c r="K299" s="171">
        <f>ROUND(E299*J299,2)</f>
        <v>0</v>
      </c>
      <c r="L299" s="171">
        <v>21</v>
      </c>
      <c r="M299" s="171">
        <f>G299*(1+L299/100)</f>
        <v>0</v>
      </c>
      <c r="N299" s="161">
        <v>0</v>
      </c>
      <c r="O299" s="161">
        <f>ROUND(E299*N299,5)</f>
        <v>0</v>
      </c>
      <c r="P299" s="161">
        <v>0</v>
      </c>
      <c r="Q299" s="161">
        <f>ROUND(E299*P299,5)</f>
        <v>0</v>
      </c>
      <c r="R299" s="161"/>
      <c r="S299" s="161"/>
      <c r="T299" s="162">
        <v>0</v>
      </c>
      <c r="U299" s="161">
        <f>ROUND(E299*T299,2)</f>
        <v>0</v>
      </c>
      <c r="V299" s="151"/>
      <c r="W299" s="151"/>
      <c r="X299" s="151"/>
      <c r="Y299" s="151"/>
      <c r="Z299" s="151"/>
      <c r="AA299" s="151"/>
      <c r="AB299" s="151"/>
      <c r="AC299" s="151"/>
      <c r="AD299" s="151"/>
      <c r="AE299" s="151" t="s">
        <v>136</v>
      </c>
      <c r="AF299" s="151"/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>
      <c r="A300" s="152">
        <v>128</v>
      </c>
      <c r="B300" s="158" t="s">
        <v>494</v>
      </c>
      <c r="C300" s="193" t="s">
        <v>495</v>
      </c>
      <c r="D300" s="160" t="s">
        <v>246</v>
      </c>
      <c r="E300" s="167">
        <v>1.2</v>
      </c>
      <c r="F300" s="170">
        <f>H300+J300</f>
        <v>0</v>
      </c>
      <c r="G300" s="171">
        <f>ROUND(E300*F300,2)</f>
        <v>0</v>
      </c>
      <c r="H300" s="171"/>
      <c r="I300" s="171">
        <f>ROUND(E300*H300,2)</f>
        <v>0</v>
      </c>
      <c r="J300" s="171"/>
      <c r="K300" s="171">
        <f>ROUND(E300*J300,2)</f>
        <v>0</v>
      </c>
      <c r="L300" s="171">
        <v>21</v>
      </c>
      <c r="M300" s="171">
        <f>G300*(1+L300/100)</f>
        <v>0</v>
      </c>
      <c r="N300" s="161">
        <v>0</v>
      </c>
      <c r="O300" s="161">
        <f>ROUND(E300*N300,5)</f>
        <v>0</v>
      </c>
      <c r="P300" s="161">
        <v>0</v>
      </c>
      <c r="Q300" s="161">
        <f>ROUND(E300*P300,5)</f>
        <v>0</v>
      </c>
      <c r="R300" s="161"/>
      <c r="S300" s="161"/>
      <c r="T300" s="162">
        <v>3.327</v>
      </c>
      <c r="U300" s="161">
        <f>ROUND(E300*T300,2)</f>
        <v>3.99</v>
      </c>
      <c r="V300" s="151"/>
      <c r="W300" s="151"/>
      <c r="X300" s="151"/>
      <c r="Y300" s="151"/>
      <c r="Z300" s="151"/>
      <c r="AA300" s="151"/>
      <c r="AB300" s="151"/>
      <c r="AC300" s="151"/>
      <c r="AD300" s="151"/>
      <c r="AE300" s="151" t="s">
        <v>136</v>
      </c>
      <c r="AF300" s="151"/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>
      <c r="A301" s="153" t="s">
        <v>131</v>
      </c>
      <c r="B301" s="159" t="s">
        <v>92</v>
      </c>
      <c r="C301" s="195" t="s">
        <v>93</v>
      </c>
      <c r="D301" s="164"/>
      <c r="E301" s="169"/>
      <c r="F301" s="172"/>
      <c r="G301" s="172">
        <f>SUMIF(AE302:AE306,"&lt;&gt;NOR",G302:G306)</f>
        <v>0</v>
      </c>
      <c r="H301" s="172"/>
      <c r="I301" s="172">
        <f>SUM(I302:I306)</f>
        <v>0</v>
      </c>
      <c r="J301" s="172"/>
      <c r="K301" s="172">
        <f>SUM(K302:K306)</f>
        <v>0</v>
      </c>
      <c r="L301" s="172"/>
      <c r="M301" s="172">
        <f>SUM(M302:M306)</f>
        <v>0</v>
      </c>
      <c r="N301" s="165"/>
      <c r="O301" s="165">
        <f>SUM(O302:O306)</f>
        <v>0</v>
      </c>
      <c r="P301" s="165"/>
      <c r="Q301" s="165">
        <f>SUM(Q302:Q306)</f>
        <v>0</v>
      </c>
      <c r="R301" s="165"/>
      <c r="S301" s="165"/>
      <c r="T301" s="166"/>
      <c r="U301" s="165">
        <f>SUM(U302:U306)</f>
        <v>0</v>
      </c>
      <c r="AE301" t="s">
        <v>132</v>
      </c>
    </row>
    <row r="302" spans="1:60" ht="33.75" outlineLevel="1">
      <c r="A302" s="152">
        <v>129</v>
      </c>
      <c r="B302" s="158" t="s">
        <v>496</v>
      </c>
      <c r="C302" s="193" t="s">
        <v>497</v>
      </c>
      <c r="D302" s="160" t="s">
        <v>199</v>
      </c>
      <c r="E302" s="167">
        <v>1</v>
      </c>
      <c r="F302" s="170">
        <f>H302+J302</f>
        <v>0</v>
      </c>
      <c r="G302" s="171">
        <f>ROUND(E302*F302,2)</f>
        <v>0</v>
      </c>
      <c r="H302" s="171"/>
      <c r="I302" s="171">
        <f>ROUND(E302*H302,2)</f>
        <v>0</v>
      </c>
      <c r="J302" s="171"/>
      <c r="K302" s="171">
        <f>ROUND(E302*J302,2)</f>
        <v>0</v>
      </c>
      <c r="L302" s="171">
        <v>21</v>
      </c>
      <c r="M302" s="171">
        <f>G302*(1+L302/100)</f>
        <v>0</v>
      </c>
      <c r="N302" s="161">
        <v>0</v>
      </c>
      <c r="O302" s="161">
        <f>ROUND(E302*N302,5)</f>
        <v>0</v>
      </c>
      <c r="P302" s="161">
        <v>0</v>
      </c>
      <c r="Q302" s="161">
        <f>ROUND(E302*P302,5)</f>
        <v>0</v>
      </c>
      <c r="R302" s="161"/>
      <c r="S302" s="161"/>
      <c r="T302" s="162">
        <v>0</v>
      </c>
      <c r="U302" s="161">
        <f>ROUND(E302*T302,2)</f>
        <v>0</v>
      </c>
      <c r="V302" s="151"/>
      <c r="W302" s="151"/>
      <c r="X302" s="151"/>
      <c r="Y302" s="151"/>
      <c r="Z302" s="151"/>
      <c r="AA302" s="151"/>
      <c r="AB302" s="151"/>
      <c r="AC302" s="151"/>
      <c r="AD302" s="151"/>
      <c r="AE302" s="151" t="s">
        <v>136</v>
      </c>
      <c r="AF302" s="151"/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ht="45" outlineLevel="1">
      <c r="A303" s="152">
        <v>130</v>
      </c>
      <c r="B303" s="158" t="s">
        <v>498</v>
      </c>
      <c r="C303" s="193" t="s">
        <v>499</v>
      </c>
      <c r="D303" s="160" t="s">
        <v>199</v>
      </c>
      <c r="E303" s="167">
        <v>2</v>
      </c>
      <c r="F303" s="170">
        <f>H303+J303</f>
        <v>0</v>
      </c>
      <c r="G303" s="171">
        <f>ROUND(E303*F303,2)</f>
        <v>0</v>
      </c>
      <c r="H303" s="171"/>
      <c r="I303" s="171">
        <f>ROUND(E303*H303,2)</f>
        <v>0</v>
      </c>
      <c r="J303" s="171"/>
      <c r="K303" s="171">
        <f>ROUND(E303*J303,2)</f>
        <v>0</v>
      </c>
      <c r="L303" s="171">
        <v>21</v>
      </c>
      <c r="M303" s="171">
        <f>G303*(1+L303/100)</f>
        <v>0</v>
      </c>
      <c r="N303" s="161">
        <v>0</v>
      </c>
      <c r="O303" s="161">
        <f>ROUND(E303*N303,5)</f>
        <v>0</v>
      </c>
      <c r="P303" s="161">
        <v>0</v>
      </c>
      <c r="Q303" s="161">
        <f>ROUND(E303*P303,5)</f>
        <v>0</v>
      </c>
      <c r="R303" s="161"/>
      <c r="S303" s="161"/>
      <c r="T303" s="162">
        <v>0</v>
      </c>
      <c r="U303" s="161">
        <f>ROUND(E303*T303,2)</f>
        <v>0</v>
      </c>
      <c r="V303" s="151"/>
      <c r="W303" s="151"/>
      <c r="X303" s="151"/>
      <c r="Y303" s="151"/>
      <c r="Z303" s="151"/>
      <c r="AA303" s="151"/>
      <c r="AB303" s="151"/>
      <c r="AC303" s="151"/>
      <c r="AD303" s="151"/>
      <c r="AE303" s="151" t="s">
        <v>136</v>
      </c>
      <c r="AF303" s="151"/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ht="22.5" outlineLevel="1">
      <c r="A304" s="152">
        <v>131</v>
      </c>
      <c r="B304" s="158" t="s">
        <v>500</v>
      </c>
      <c r="C304" s="193" t="s">
        <v>501</v>
      </c>
      <c r="D304" s="160" t="s">
        <v>199</v>
      </c>
      <c r="E304" s="167">
        <v>1</v>
      </c>
      <c r="F304" s="170">
        <f>H304+J304</f>
        <v>0</v>
      </c>
      <c r="G304" s="171">
        <f>ROUND(E304*F304,2)</f>
        <v>0</v>
      </c>
      <c r="H304" s="171"/>
      <c r="I304" s="171">
        <f>ROUND(E304*H304,2)</f>
        <v>0</v>
      </c>
      <c r="J304" s="171"/>
      <c r="K304" s="171">
        <f>ROUND(E304*J304,2)</f>
        <v>0</v>
      </c>
      <c r="L304" s="171">
        <v>21</v>
      </c>
      <c r="M304" s="171">
        <f>G304*(1+L304/100)</f>
        <v>0</v>
      </c>
      <c r="N304" s="161">
        <v>0</v>
      </c>
      <c r="O304" s="161">
        <f>ROUND(E304*N304,5)</f>
        <v>0</v>
      </c>
      <c r="P304" s="161">
        <v>0</v>
      </c>
      <c r="Q304" s="161">
        <f>ROUND(E304*P304,5)</f>
        <v>0</v>
      </c>
      <c r="R304" s="161"/>
      <c r="S304" s="161"/>
      <c r="T304" s="162">
        <v>0</v>
      </c>
      <c r="U304" s="161">
        <f>ROUND(E304*T304,2)</f>
        <v>0</v>
      </c>
      <c r="V304" s="151"/>
      <c r="W304" s="151"/>
      <c r="X304" s="151"/>
      <c r="Y304" s="151"/>
      <c r="Z304" s="151"/>
      <c r="AA304" s="151"/>
      <c r="AB304" s="151"/>
      <c r="AC304" s="151"/>
      <c r="AD304" s="151"/>
      <c r="AE304" s="151" t="s">
        <v>136</v>
      </c>
      <c r="AF304" s="151"/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ht="22.5" outlineLevel="1">
      <c r="A305" s="152">
        <v>132</v>
      </c>
      <c r="B305" s="158" t="s">
        <v>502</v>
      </c>
      <c r="C305" s="193" t="s">
        <v>503</v>
      </c>
      <c r="D305" s="160" t="s">
        <v>199</v>
      </c>
      <c r="E305" s="167">
        <v>1</v>
      </c>
      <c r="F305" s="170">
        <f>H305+J305</f>
        <v>0</v>
      </c>
      <c r="G305" s="171">
        <f>ROUND(E305*F305,2)</f>
        <v>0</v>
      </c>
      <c r="H305" s="171"/>
      <c r="I305" s="171">
        <f>ROUND(E305*H305,2)</f>
        <v>0</v>
      </c>
      <c r="J305" s="171"/>
      <c r="K305" s="171">
        <f>ROUND(E305*J305,2)</f>
        <v>0</v>
      </c>
      <c r="L305" s="171">
        <v>21</v>
      </c>
      <c r="M305" s="171">
        <f>G305*(1+L305/100)</f>
        <v>0</v>
      </c>
      <c r="N305" s="161">
        <v>0</v>
      </c>
      <c r="O305" s="161">
        <f>ROUND(E305*N305,5)</f>
        <v>0</v>
      </c>
      <c r="P305" s="161">
        <v>0</v>
      </c>
      <c r="Q305" s="161">
        <f>ROUND(E305*P305,5)</f>
        <v>0</v>
      </c>
      <c r="R305" s="161"/>
      <c r="S305" s="161"/>
      <c r="T305" s="162">
        <v>0</v>
      </c>
      <c r="U305" s="161">
        <f>ROUND(E305*T305,2)</f>
        <v>0</v>
      </c>
      <c r="V305" s="151"/>
      <c r="W305" s="151"/>
      <c r="X305" s="151"/>
      <c r="Y305" s="151"/>
      <c r="Z305" s="151"/>
      <c r="AA305" s="151"/>
      <c r="AB305" s="151"/>
      <c r="AC305" s="151"/>
      <c r="AD305" s="151"/>
      <c r="AE305" s="151" t="s">
        <v>136</v>
      </c>
      <c r="AF305" s="151"/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ht="22.5" outlineLevel="1">
      <c r="A306" s="152">
        <v>133</v>
      </c>
      <c r="B306" s="158" t="s">
        <v>504</v>
      </c>
      <c r="C306" s="193" t="s">
        <v>505</v>
      </c>
      <c r="D306" s="160" t="s">
        <v>199</v>
      </c>
      <c r="E306" s="167">
        <v>4</v>
      </c>
      <c r="F306" s="170">
        <f>H306+J306</f>
        <v>0</v>
      </c>
      <c r="G306" s="171">
        <f>ROUND(E306*F306,2)</f>
        <v>0</v>
      </c>
      <c r="H306" s="171"/>
      <c r="I306" s="171">
        <f>ROUND(E306*H306,2)</f>
        <v>0</v>
      </c>
      <c r="J306" s="171"/>
      <c r="K306" s="171">
        <f>ROUND(E306*J306,2)</f>
        <v>0</v>
      </c>
      <c r="L306" s="171">
        <v>21</v>
      </c>
      <c r="M306" s="171">
        <f>G306*(1+L306/100)</f>
        <v>0</v>
      </c>
      <c r="N306" s="161">
        <v>0</v>
      </c>
      <c r="O306" s="161">
        <f>ROUND(E306*N306,5)</f>
        <v>0</v>
      </c>
      <c r="P306" s="161">
        <v>0</v>
      </c>
      <c r="Q306" s="161">
        <f>ROUND(E306*P306,5)</f>
        <v>0</v>
      </c>
      <c r="R306" s="161"/>
      <c r="S306" s="161"/>
      <c r="T306" s="162">
        <v>0</v>
      </c>
      <c r="U306" s="161">
        <f>ROUND(E306*T306,2)</f>
        <v>0</v>
      </c>
      <c r="V306" s="151"/>
      <c r="W306" s="151"/>
      <c r="X306" s="151"/>
      <c r="Y306" s="151"/>
      <c r="Z306" s="151"/>
      <c r="AA306" s="151"/>
      <c r="AB306" s="151"/>
      <c r="AC306" s="151"/>
      <c r="AD306" s="151"/>
      <c r="AE306" s="151" t="s">
        <v>136</v>
      </c>
      <c r="AF306" s="151"/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>
      <c r="A307" s="153" t="s">
        <v>131</v>
      </c>
      <c r="B307" s="159" t="s">
        <v>94</v>
      </c>
      <c r="C307" s="195" t="s">
        <v>95</v>
      </c>
      <c r="D307" s="164"/>
      <c r="E307" s="169"/>
      <c r="F307" s="172"/>
      <c r="G307" s="172">
        <f>SUMIF(AE308:AE334,"&lt;&gt;NOR",G308:G334)</f>
        <v>0</v>
      </c>
      <c r="H307" s="172"/>
      <c r="I307" s="172">
        <f>SUM(I308:I334)</f>
        <v>0</v>
      </c>
      <c r="J307" s="172"/>
      <c r="K307" s="172">
        <f>SUM(K308:K334)</f>
        <v>0</v>
      </c>
      <c r="L307" s="172"/>
      <c r="M307" s="172">
        <f>SUM(M308:M334)</f>
        <v>0</v>
      </c>
      <c r="N307" s="165"/>
      <c r="O307" s="165">
        <f>SUM(O308:O334)</f>
        <v>1.66042</v>
      </c>
      <c r="P307" s="165"/>
      <c r="Q307" s="165">
        <f>SUM(Q308:Q334)</f>
        <v>0</v>
      </c>
      <c r="R307" s="165"/>
      <c r="S307" s="165"/>
      <c r="T307" s="166"/>
      <c r="U307" s="165">
        <f>SUM(U308:U334)</f>
        <v>81.2</v>
      </c>
      <c r="AE307" t="s">
        <v>132</v>
      </c>
    </row>
    <row r="308" spans="1:60" outlineLevel="1">
      <c r="A308" s="152">
        <v>134</v>
      </c>
      <c r="B308" s="158" t="s">
        <v>506</v>
      </c>
      <c r="C308" s="193" t="s">
        <v>507</v>
      </c>
      <c r="D308" s="160" t="s">
        <v>178</v>
      </c>
      <c r="E308" s="167">
        <v>57.475000000000001</v>
      </c>
      <c r="F308" s="170">
        <f>H308+J308</f>
        <v>0</v>
      </c>
      <c r="G308" s="171">
        <f>ROUND(E308*F308,2)</f>
        <v>0</v>
      </c>
      <c r="H308" s="171"/>
      <c r="I308" s="171">
        <f>ROUND(E308*H308,2)</f>
        <v>0</v>
      </c>
      <c r="J308" s="171"/>
      <c r="K308" s="171">
        <f>ROUND(E308*J308,2)</f>
        <v>0</v>
      </c>
      <c r="L308" s="171">
        <v>21</v>
      </c>
      <c r="M308" s="171">
        <f>G308*(1+L308/100)</f>
        <v>0</v>
      </c>
      <c r="N308" s="161">
        <v>2.1000000000000001E-4</v>
      </c>
      <c r="O308" s="161">
        <f>ROUND(E308*N308,5)</f>
        <v>1.2070000000000001E-2</v>
      </c>
      <c r="P308" s="161">
        <v>0</v>
      </c>
      <c r="Q308" s="161">
        <f>ROUND(E308*P308,5)</f>
        <v>0</v>
      </c>
      <c r="R308" s="161"/>
      <c r="S308" s="161"/>
      <c r="T308" s="162">
        <v>0.05</v>
      </c>
      <c r="U308" s="161">
        <f>ROUND(E308*T308,2)</f>
        <v>2.87</v>
      </c>
      <c r="V308" s="151"/>
      <c r="W308" s="151"/>
      <c r="X308" s="151"/>
      <c r="Y308" s="151"/>
      <c r="Z308" s="151"/>
      <c r="AA308" s="151"/>
      <c r="AB308" s="151"/>
      <c r="AC308" s="151"/>
      <c r="AD308" s="151"/>
      <c r="AE308" s="151" t="s">
        <v>136</v>
      </c>
      <c r="AF308" s="151"/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>
      <c r="A309" s="152"/>
      <c r="B309" s="158"/>
      <c r="C309" s="194" t="s">
        <v>508</v>
      </c>
      <c r="D309" s="163"/>
      <c r="E309" s="168">
        <v>1.24</v>
      </c>
      <c r="F309" s="171"/>
      <c r="G309" s="171"/>
      <c r="H309" s="171"/>
      <c r="I309" s="171"/>
      <c r="J309" s="171"/>
      <c r="K309" s="171"/>
      <c r="L309" s="171"/>
      <c r="M309" s="171"/>
      <c r="N309" s="161"/>
      <c r="O309" s="161"/>
      <c r="P309" s="161"/>
      <c r="Q309" s="161"/>
      <c r="R309" s="161"/>
      <c r="S309" s="161"/>
      <c r="T309" s="162"/>
      <c r="U309" s="161"/>
      <c r="V309" s="151"/>
      <c r="W309" s="151"/>
      <c r="X309" s="151"/>
      <c r="Y309" s="151"/>
      <c r="Z309" s="151"/>
      <c r="AA309" s="151"/>
      <c r="AB309" s="151"/>
      <c r="AC309" s="151"/>
      <c r="AD309" s="151"/>
      <c r="AE309" s="151" t="s">
        <v>138</v>
      </c>
      <c r="AF309" s="151">
        <v>0</v>
      </c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>
      <c r="A310" s="152"/>
      <c r="B310" s="158"/>
      <c r="C310" s="194" t="s">
        <v>509</v>
      </c>
      <c r="D310" s="163"/>
      <c r="E310" s="168">
        <v>7.53</v>
      </c>
      <c r="F310" s="171"/>
      <c r="G310" s="171"/>
      <c r="H310" s="171"/>
      <c r="I310" s="171"/>
      <c r="J310" s="171"/>
      <c r="K310" s="171"/>
      <c r="L310" s="171"/>
      <c r="M310" s="171"/>
      <c r="N310" s="161"/>
      <c r="O310" s="161"/>
      <c r="P310" s="161"/>
      <c r="Q310" s="161"/>
      <c r="R310" s="161"/>
      <c r="S310" s="161"/>
      <c r="T310" s="162"/>
      <c r="U310" s="161"/>
      <c r="V310" s="151"/>
      <c r="W310" s="151"/>
      <c r="X310" s="151"/>
      <c r="Y310" s="151"/>
      <c r="Z310" s="151"/>
      <c r="AA310" s="151"/>
      <c r="AB310" s="151"/>
      <c r="AC310" s="151"/>
      <c r="AD310" s="151"/>
      <c r="AE310" s="151" t="s">
        <v>138</v>
      </c>
      <c r="AF310" s="151">
        <v>0</v>
      </c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>
      <c r="A311" s="152"/>
      <c r="B311" s="158"/>
      <c r="C311" s="194" t="s">
        <v>510</v>
      </c>
      <c r="D311" s="163"/>
      <c r="E311" s="168">
        <v>9.5399999999999991</v>
      </c>
      <c r="F311" s="171"/>
      <c r="G311" s="171"/>
      <c r="H311" s="171"/>
      <c r="I311" s="171"/>
      <c r="J311" s="171"/>
      <c r="K311" s="171"/>
      <c r="L311" s="171"/>
      <c r="M311" s="171"/>
      <c r="N311" s="161"/>
      <c r="O311" s="161"/>
      <c r="P311" s="161"/>
      <c r="Q311" s="161"/>
      <c r="R311" s="161"/>
      <c r="S311" s="161"/>
      <c r="T311" s="162"/>
      <c r="U311" s="161"/>
      <c r="V311" s="151"/>
      <c r="W311" s="151"/>
      <c r="X311" s="151"/>
      <c r="Y311" s="151"/>
      <c r="Z311" s="151"/>
      <c r="AA311" s="151"/>
      <c r="AB311" s="151"/>
      <c r="AC311" s="151"/>
      <c r="AD311" s="151"/>
      <c r="AE311" s="151" t="s">
        <v>138</v>
      </c>
      <c r="AF311" s="151">
        <v>0</v>
      </c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>
      <c r="A312" s="152"/>
      <c r="B312" s="158"/>
      <c r="C312" s="194" t="s">
        <v>511</v>
      </c>
      <c r="D312" s="163"/>
      <c r="E312" s="168">
        <v>8.64</v>
      </c>
      <c r="F312" s="171"/>
      <c r="G312" s="171"/>
      <c r="H312" s="171"/>
      <c r="I312" s="171"/>
      <c r="J312" s="171"/>
      <c r="K312" s="171"/>
      <c r="L312" s="171"/>
      <c r="M312" s="171"/>
      <c r="N312" s="161"/>
      <c r="O312" s="161"/>
      <c r="P312" s="161"/>
      <c r="Q312" s="161"/>
      <c r="R312" s="161"/>
      <c r="S312" s="161"/>
      <c r="T312" s="162"/>
      <c r="U312" s="161"/>
      <c r="V312" s="151"/>
      <c r="W312" s="151"/>
      <c r="X312" s="151"/>
      <c r="Y312" s="151"/>
      <c r="Z312" s="151"/>
      <c r="AA312" s="151"/>
      <c r="AB312" s="151"/>
      <c r="AC312" s="151"/>
      <c r="AD312" s="151"/>
      <c r="AE312" s="151" t="s">
        <v>138</v>
      </c>
      <c r="AF312" s="151">
        <v>0</v>
      </c>
      <c r="AG312" s="151"/>
      <c r="AH312" s="151"/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>
      <c r="A313" s="152"/>
      <c r="B313" s="158"/>
      <c r="C313" s="194" t="s">
        <v>512</v>
      </c>
      <c r="D313" s="163"/>
      <c r="E313" s="168">
        <v>5.84</v>
      </c>
      <c r="F313" s="171"/>
      <c r="G313" s="171"/>
      <c r="H313" s="171"/>
      <c r="I313" s="171"/>
      <c r="J313" s="171"/>
      <c r="K313" s="171"/>
      <c r="L313" s="171"/>
      <c r="M313" s="171"/>
      <c r="N313" s="161"/>
      <c r="O313" s="161"/>
      <c r="P313" s="161"/>
      <c r="Q313" s="161"/>
      <c r="R313" s="161"/>
      <c r="S313" s="161"/>
      <c r="T313" s="162"/>
      <c r="U313" s="161"/>
      <c r="V313" s="151"/>
      <c r="W313" s="151"/>
      <c r="X313" s="151"/>
      <c r="Y313" s="151"/>
      <c r="Z313" s="151"/>
      <c r="AA313" s="151"/>
      <c r="AB313" s="151"/>
      <c r="AC313" s="151"/>
      <c r="AD313" s="151"/>
      <c r="AE313" s="151" t="s">
        <v>138</v>
      </c>
      <c r="AF313" s="151">
        <v>0</v>
      </c>
      <c r="AG313" s="151"/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>
      <c r="A314" s="152"/>
      <c r="B314" s="158"/>
      <c r="C314" s="194" t="s">
        <v>513</v>
      </c>
      <c r="D314" s="163"/>
      <c r="E314" s="168">
        <v>8.8800000000000008</v>
      </c>
      <c r="F314" s="171"/>
      <c r="G314" s="171"/>
      <c r="H314" s="171"/>
      <c r="I314" s="171"/>
      <c r="J314" s="171"/>
      <c r="K314" s="171"/>
      <c r="L314" s="171"/>
      <c r="M314" s="171"/>
      <c r="N314" s="161"/>
      <c r="O314" s="161"/>
      <c r="P314" s="161"/>
      <c r="Q314" s="161"/>
      <c r="R314" s="161"/>
      <c r="S314" s="161"/>
      <c r="T314" s="162"/>
      <c r="U314" s="161"/>
      <c r="V314" s="151"/>
      <c r="W314" s="151"/>
      <c r="X314" s="151"/>
      <c r="Y314" s="151"/>
      <c r="Z314" s="151"/>
      <c r="AA314" s="151"/>
      <c r="AB314" s="151"/>
      <c r="AC314" s="151"/>
      <c r="AD314" s="151"/>
      <c r="AE314" s="151" t="s">
        <v>138</v>
      </c>
      <c r="AF314" s="151">
        <v>0</v>
      </c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>
      <c r="A315" s="152"/>
      <c r="B315" s="158"/>
      <c r="C315" s="194" t="s">
        <v>514</v>
      </c>
      <c r="D315" s="163"/>
      <c r="E315" s="168">
        <v>15.805</v>
      </c>
      <c r="F315" s="171"/>
      <c r="G315" s="171"/>
      <c r="H315" s="171"/>
      <c r="I315" s="171"/>
      <c r="J315" s="171"/>
      <c r="K315" s="171"/>
      <c r="L315" s="171"/>
      <c r="M315" s="171"/>
      <c r="N315" s="161"/>
      <c r="O315" s="161"/>
      <c r="P315" s="161"/>
      <c r="Q315" s="161"/>
      <c r="R315" s="161"/>
      <c r="S315" s="161"/>
      <c r="T315" s="162"/>
      <c r="U315" s="161"/>
      <c r="V315" s="151"/>
      <c r="W315" s="151"/>
      <c r="X315" s="151"/>
      <c r="Y315" s="151"/>
      <c r="Z315" s="151"/>
      <c r="AA315" s="151"/>
      <c r="AB315" s="151"/>
      <c r="AC315" s="151"/>
      <c r="AD315" s="151"/>
      <c r="AE315" s="151" t="s">
        <v>138</v>
      </c>
      <c r="AF315" s="151">
        <v>0</v>
      </c>
      <c r="AG315" s="151"/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>
      <c r="A316" s="152">
        <v>135</v>
      </c>
      <c r="B316" s="158" t="s">
        <v>515</v>
      </c>
      <c r="C316" s="193" t="s">
        <v>516</v>
      </c>
      <c r="D316" s="160" t="s">
        <v>191</v>
      </c>
      <c r="E316" s="167">
        <v>31.6</v>
      </c>
      <c r="F316" s="170">
        <f>H316+J316</f>
        <v>0</v>
      </c>
      <c r="G316" s="171">
        <f>ROUND(E316*F316,2)</f>
        <v>0</v>
      </c>
      <c r="H316" s="171"/>
      <c r="I316" s="171">
        <f>ROUND(E316*H316,2)</f>
        <v>0</v>
      </c>
      <c r="J316" s="171"/>
      <c r="K316" s="171">
        <f>ROUND(E316*J316,2)</f>
        <v>0</v>
      </c>
      <c r="L316" s="171">
        <v>21</v>
      </c>
      <c r="M316" s="171">
        <f>G316*(1+L316/100)</f>
        <v>0</v>
      </c>
      <c r="N316" s="161">
        <v>3.2000000000000003E-4</v>
      </c>
      <c r="O316" s="161">
        <f>ROUND(E316*N316,5)</f>
        <v>1.0109999999999999E-2</v>
      </c>
      <c r="P316" s="161">
        <v>0</v>
      </c>
      <c r="Q316" s="161">
        <f>ROUND(E316*P316,5)</f>
        <v>0</v>
      </c>
      <c r="R316" s="161"/>
      <c r="S316" s="161"/>
      <c r="T316" s="162">
        <v>0.23599999999999999</v>
      </c>
      <c r="U316" s="161">
        <f>ROUND(E316*T316,2)</f>
        <v>7.46</v>
      </c>
      <c r="V316" s="151"/>
      <c r="W316" s="151"/>
      <c r="X316" s="151"/>
      <c r="Y316" s="151"/>
      <c r="Z316" s="151"/>
      <c r="AA316" s="151"/>
      <c r="AB316" s="151"/>
      <c r="AC316" s="151"/>
      <c r="AD316" s="151"/>
      <c r="AE316" s="151" t="s">
        <v>136</v>
      </c>
      <c r="AF316" s="151"/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>
      <c r="A317" s="152"/>
      <c r="B317" s="158"/>
      <c r="C317" s="194" t="s">
        <v>517</v>
      </c>
      <c r="D317" s="163"/>
      <c r="E317" s="168">
        <v>11.2</v>
      </c>
      <c r="F317" s="171"/>
      <c r="G317" s="171"/>
      <c r="H317" s="171"/>
      <c r="I317" s="171"/>
      <c r="J317" s="171"/>
      <c r="K317" s="171"/>
      <c r="L317" s="171"/>
      <c r="M317" s="171"/>
      <c r="N317" s="161"/>
      <c r="O317" s="161"/>
      <c r="P317" s="161"/>
      <c r="Q317" s="161"/>
      <c r="R317" s="161"/>
      <c r="S317" s="161"/>
      <c r="T317" s="162"/>
      <c r="U317" s="161"/>
      <c r="V317" s="151"/>
      <c r="W317" s="151"/>
      <c r="X317" s="151"/>
      <c r="Y317" s="151"/>
      <c r="Z317" s="151"/>
      <c r="AA317" s="151"/>
      <c r="AB317" s="151"/>
      <c r="AC317" s="151"/>
      <c r="AD317" s="151"/>
      <c r="AE317" s="151" t="s">
        <v>138</v>
      </c>
      <c r="AF317" s="151">
        <v>0</v>
      </c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>
      <c r="A318" s="152"/>
      <c r="B318" s="158"/>
      <c r="C318" s="194" t="s">
        <v>518</v>
      </c>
      <c r="D318" s="163"/>
      <c r="E318" s="168">
        <v>20.399999999999999</v>
      </c>
      <c r="F318" s="171"/>
      <c r="G318" s="171"/>
      <c r="H318" s="171"/>
      <c r="I318" s="171"/>
      <c r="J318" s="171"/>
      <c r="K318" s="171"/>
      <c r="L318" s="171"/>
      <c r="M318" s="171"/>
      <c r="N318" s="161"/>
      <c r="O318" s="161"/>
      <c r="P318" s="161"/>
      <c r="Q318" s="161"/>
      <c r="R318" s="161"/>
      <c r="S318" s="161"/>
      <c r="T318" s="162"/>
      <c r="U318" s="161"/>
      <c r="V318" s="151"/>
      <c r="W318" s="151"/>
      <c r="X318" s="151"/>
      <c r="Y318" s="151"/>
      <c r="Z318" s="151"/>
      <c r="AA318" s="151"/>
      <c r="AB318" s="151"/>
      <c r="AC318" s="151"/>
      <c r="AD318" s="151"/>
      <c r="AE318" s="151" t="s">
        <v>138</v>
      </c>
      <c r="AF318" s="151">
        <v>0</v>
      </c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>
      <c r="A319" s="152">
        <v>136</v>
      </c>
      <c r="B319" s="158" t="s">
        <v>519</v>
      </c>
      <c r="C319" s="193" t="s">
        <v>520</v>
      </c>
      <c r="D319" s="160" t="s">
        <v>191</v>
      </c>
      <c r="E319" s="167">
        <v>31.6</v>
      </c>
      <c r="F319" s="170">
        <f>H319+J319</f>
        <v>0</v>
      </c>
      <c r="G319" s="171">
        <f>ROUND(E319*F319,2)</f>
        <v>0</v>
      </c>
      <c r="H319" s="171"/>
      <c r="I319" s="171">
        <f>ROUND(E319*H319,2)</f>
        <v>0</v>
      </c>
      <c r="J319" s="171"/>
      <c r="K319" s="171">
        <f>ROUND(E319*J319,2)</f>
        <v>0</v>
      </c>
      <c r="L319" s="171">
        <v>21</v>
      </c>
      <c r="M319" s="171">
        <f>G319*(1+L319/100)</f>
        <v>0</v>
      </c>
      <c r="N319" s="161">
        <v>0</v>
      </c>
      <c r="O319" s="161">
        <f>ROUND(E319*N319,5)</f>
        <v>0</v>
      </c>
      <c r="P319" s="161">
        <v>0</v>
      </c>
      <c r="Q319" s="161">
        <f>ROUND(E319*P319,5)</f>
        <v>0</v>
      </c>
      <c r="R319" s="161"/>
      <c r="S319" s="161"/>
      <c r="T319" s="162">
        <v>0.154</v>
      </c>
      <c r="U319" s="161">
        <f>ROUND(E319*T319,2)</f>
        <v>4.87</v>
      </c>
      <c r="V319" s="151"/>
      <c r="W319" s="151"/>
      <c r="X319" s="151"/>
      <c r="Y319" s="151"/>
      <c r="Z319" s="151"/>
      <c r="AA319" s="151"/>
      <c r="AB319" s="151"/>
      <c r="AC319" s="151"/>
      <c r="AD319" s="151"/>
      <c r="AE319" s="151" t="s">
        <v>136</v>
      </c>
      <c r="AF319" s="151"/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>
      <c r="A320" s="152">
        <v>137</v>
      </c>
      <c r="B320" s="158" t="s">
        <v>521</v>
      </c>
      <c r="C320" s="193" t="s">
        <v>522</v>
      </c>
      <c r="D320" s="160" t="s">
        <v>178</v>
      </c>
      <c r="E320" s="167">
        <v>57.475000000000001</v>
      </c>
      <c r="F320" s="170">
        <f>H320+J320</f>
        <v>0</v>
      </c>
      <c r="G320" s="171">
        <f>ROUND(E320*F320,2)</f>
        <v>0</v>
      </c>
      <c r="H320" s="171"/>
      <c r="I320" s="171">
        <f>ROUND(E320*H320,2)</f>
        <v>0</v>
      </c>
      <c r="J320" s="171"/>
      <c r="K320" s="171">
        <f>ROUND(E320*J320,2)</f>
        <v>0</v>
      </c>
      <c r="L320" s="171">
        <v>21</v>
      </c>
      <c r="M320" s="171">
        <f>G320*(1+L320/100)</f>
        <v>0</v>
      </c>
      <c r="N320" s="161">
        <v>5.1500000000000001E-3</v>
      </c>
      <c r="O320" s="161">
        <f>ROUND(E320*N320,5)</f>
        <v>0.29599999999999999</v>
      </c>
      <c r="P320" s="161">
        <v>0</v>
      </c>
      <c r="Q320" s="161">
        <f>ROUND(E320*P320,5)</f>
        <v>0</v>
      </c>
      <c r="R320" s="161"/>
      <c r="S320" s="161"/>
      <c r="T320" s="162">
        <v>1.04</v>
      </c>
      <c r="U320" s="161">
        <f>ROUND(E320*T320,2)</f>
        <v>59.77</v>
      </c>
      <c r="V320" s="151"/>
      <c r="W320" s="151"/>
      <c r="X320" s="151"/>
      <c r="Y320" s="151"/>
      <c r="Z320" s="151"/>
      <c r="AA320" s="151"/>
      <c r="AB320" s="151"/>
      <c r="AC320" s="151"/>
      <c r="AD320" s="151"/>
      <c r="AE320" s="151" t="s">
        <v>136</v>
      </c>
      <c r="AF320" s="151"/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>
      <c r="A321" s="152"/>
      <c r="B321" s="158"/>
      <c r="C321" s="194" t="s">
        <v>508</v>
      </c>
      <c r="D321" s="163"/>
      <c r="E321" s="168">
        <v>1.24</v>
      </c>
      <c r="F321" s="171"/>
      <c r="G321" s="171"/>
      <c r="H321" s="171"/>
      <c r="I321" s="171"/>
      <c r="J321" s="171"/>
      <c r="K321" s="171"/>
      <c r="L321" s="171"/>
      <c r="M321" s="171"/>
      <c r="N321" s="161"/>
      <c r="O321" s="161"/>
      <c r="P321" s="161"/>
      <c r="Q321" s="161"/>
      <c r="R321" s="161"/>
      <c r="S321" s="161"/>
      <c r="T321" s="162"/>
      <c r="U321" s="161"/>
      <c r="V321" s="151"/>
      <c r="W321" s="151"/>
      <c r="X321" s="151"/>
      <c r="Y321" s="151"/>
      <c r="Z321" s="151"/>
      <c r="AA321" s="151"/>
      <c r="AB321" s="151"/>
      <c r="AC321" s="151"/>
      <c r="AD321" s="151"/>
      <c r="AE321" s="151" t="s">
        <v>138</v>
      </c>
      <c r="AF321" s="151">
        <v>0</v>
      </c>
      <c r="AG321" s="151"/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>
      <c r="A322" s="152"/>
      <c r="B322" s="158"/>
      <c r="C322" s="194" t="s">
        <v>509</v>
      </c>
      <c r="D322" s="163"/>
      <c r="E322" s="168">
        <v>7.53</v>
      </c>
      <c r="F322" s="171"/>
      <c r="G322" s="171"/>
      <c r="H322" s="171"/>
      <c r="I322" s="171"/>
      <c r="J322" s="171"/>
      <c r="K322" s="171"/>
      <c r="L322" s="171"/>
      <c r="M322" s="171"/>
      <c r="N322" s="161"/>
      <c r="O322" s="161"/>
      <c r="P322" s="161"/>
      <c r="Q322" s="161"/>
      <c r="R322" s="161"/>
      <c r="S322" s="161"/>
      <c r="T322" s="162"/>
      <c r="U322" s="161"/>
      <c r="V322" s="151"/>
      <c r="W322" s="151"/>
      <c r="X322" s="151"/>
      <c r="Y322" s="151"/>
      <c r="Z322" s="151"/>
      <c r="AA322" s="151"/>
      <c r="AB322" s="151"/>
      <c r="AC322" s="151"/>
      <c r="AD322" s="151"/>
      <c r="AE322" s="151" t="s">
        <v>138</v>
      </c>
      <c r="AF322" s="151">
        <v>0</v>
      </c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>
      <c r="A323" s="152"/>
      <c r="B323" s="158"/>
      <c r="C323" s="194" t="s">
        <v>510</v>
      </c>
      <c r="D323" s="163"/>
      <c r="E323" s="168">
        <v>9.5399999999999991</v>
      </c>
      <c r="F323" s="171"/>
      <c r="G323" s="171"/>
      <c r="H323" s="171"/>
      <c r="I323" s="171"/>
      <c r="J323" s="171"/>
      <c r="K323" s="171"/>
      <c r="L323" s="171"/>
      <c r="M323" s="171"/>
      <c r="N323" s="161"/>
      <c r="O323" s="161"/>
      <c r="P323" s="161"/>
      <c r="Q323" s="161"/>
      <c r="R323" s="161"/>
      <c r="S323" s="161"/>
      <c r="T323" s="162"/>
      <c r="U323" s="161"/>
      <c r="V323" s="151"/>
      <c r="W323" s="151"/>
      <c r="X323" s="151"/>
      <c r="Y323" s="151"/>
      <c r="Z323" s="151"/>
      <c r="AA323" s="151"/>
      <c r="AB323" s="151"/>
      <c r="AC323" s="151"/>
      <c r="AD323" s="151"/>
      <c r="AE323" s="151" t="s">
        <v>138</v>
      </c>
      <c r="AF323" s="151">
        <v>0</v>
      </c>
      <c r="AG323" s="151"/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>
      <c r="A324" s="152"/>
      <c r="B324" s="158"/>
      <c r="C324" s="194" t="s">
        <v>511</v>
      </c>
      <c r="D324" s="163"/>
      <c r="E324" s="168">
        <v>8.64</v>
      </c>
      <c r="F324" s="171"/>
      <c r="G324" s="171"/>
      <c r="H324" s="171"/>
      <c r="I324" s="171"/>
      <c r="J324" s="171"/>
      <c r="K324" s="171"/>
      <c r="L324" s="171"/>
      <c r="M324" s="171"/>
      <c r="N324" s="161"/>
      <c r="O324" s="161"/>
      <c r="P324" s="161"/>
      <c r="Q324" s="161"/>
      <c r="R324" s="161"/>
      <c r="S324" s="161"/>
      <c r="T324" s="162"/>
      <c r="U324" s="161"/>
      <c r="V324" s="151"/>
      <c r="W324" s="151"/>
      <c r="X324" s="151"/>
      <c r="Y324" s="151"/>
      <c r="Z324" s="151"/>
      <c r="AA324" s="151"/>
      <c r="AB324" s="151"/>
      <c r="AC324" s="151"/>
      <c r="AD324" s="151"/>
      <c r="AE324" s="151" t="s">
        <v>138</v>
      </c>
      <c r="AF324" s="151">
        <v>0</v>
      </c>
      <c r="AG324" s="151"/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>
      <c r="A325" s="152"/>
      <c r="B325" s="158"/>
      <c r="C325" s="194" t="s">
        <v>512</v>
      </c>
      <c r="D325" s="163"/>
      <c r="E325" s="168">
        <v>5.84</v>
      </c>
      <c r="F325" s="171"/>
      <c r="G325" s="171"/>
      <c r="H325" s="171"/>
      <c r="I325" s="171"/>
      <c r="J325" s="171"/>
      <c r="K325" s="171"/>
      <c r="L325" s="171"/>
      <c r="M325" s="171"/>
      <c r="N325" s="161"/>
      <c r="O325" s="161"/>
      <c r="P325" s="161"/>
      <c r="Q325" s="161"/>
      <c r="R325" s="161"/>
      <c r="S325" s="161"/>
      <c r="T325" s="162"/>
      <c r="U325" s="161"/>
      <c r="V325" s="151"/>
      <c r="W325" s="151"/>
      <c r="X325" s="151"/>
      <c r="Y325" s="151"/>
      <c r="Z325" s="151"/>
      <c r="AA325" s="151"/>
      <c r="AB325" s="151"/>
      <c r="AC325" s="151"/>
      <c r="AD325" s="151"/>
      <c r="AE325" s="151" t="s">
        <v>138</v>
      </c>
      <c r="AF325" s="151">
        <v>0</v>
      </c>
      <c r="AG325" s="151"/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>
      <c r="A326" s="152"/>
      <c r="B326" s="158"/>
      <c r="C326" s="194" t="s">
        <v>513</v>
      </c>
      <c r="D326" s="163"/>
      <c r="E326" s="168">
        <v>8.8800000000000008</v>
      </c>
      <c r="F326" s="171"/>
      <c r="G326" s="171"/>
      <c r="H326" s="171"/>
      <c r="I326" s="171"/>
      <c r="J326" s="171"/>
      <c r="K326" s="171"/>
      <c r="L326" s="171"/>
      <c r="M326" s="171"/>
      <c r="N326" s="161"/>
      <c r="O326" s="161"/>
      <c r="P326" s="161"/>
      <c r="Q326" s="161"/>
      <c r="R326" s="161"/>
      <c r="S326" s="161"/>
      <c r="T326" s="162"/>
      <c r="U326" s="161"/>
      <c r="V326" s="151"/>
      <c r="W326" s="151"/>
      <c r="X326" s="151"/>
      <c r="Y326" s="151"/>
      <c r="Z326" s="151"/>
      <c r="AA326" s="151"/>
      <c r="AB326" s="151"/>
      <c r="AC326" s="151"/>
      <c r="AD326" s="151"/>
      <c r="AE326" s="151" t="s">
        <v>138</v>
      </c>
      <c r="AF326" s="151">
        <v>0</v>
      </c>
      <c r="AG326" s="151"/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>
      <c r="A327" s="152"/>
      <c r="B327" s="158"/>
      <c r="C327" s="194" t="s">
        <v>514</v>
      </c>
      <c r="D327" s="163"/>
      <c r="E327" s="168">
        <v>15.805</v>
      </c>
      <c r="F327" s="171"/>
      <c r="G327" s="171"/>
      <c r="H327" s="171"/>
      <c r="I327" s="171"/>
      <c r="J327" s="171"/>
      <c r="K327" s="171"/>
      <c r="L327" s="171"/>
      <c r="M327" s="171"/>
      <c r="N327" s="161"/>
      <c r="O327" s="161"/>
      <c r="P327" s="161"/>
      <c r="Q327" s="161"/>
      <c r="R327" s="161"/>
      <c r="S327" s="161"/>
      <c r="T327" s="162"/>
      <c r="U327" s="161"/>
      <c r="V327" s="151"/>
      <c r="W327" s="151"/>
      <c r="X327" s="151"/>
      <c r="Y327" s="151"/>
      <c r="Z327" s="151"/>
      <c r="AA327" s="151"/>
      <c r="AB327" s="151"/>
      <c r="AC327" s="151"/>
      <c r="AD327" s="151"/>
      <c r="AE327" s="151" t="s">
        <v>138</v>
      </c>
      <c r="AF327" s="151">
        <v>0</v>
      </c>
      <c r="AG327" s="151"/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>
      <c r="A328" s="152">
        <v>138</v>
      </c>
      <c r="B328" s="158" t="s">
        <v>523</v>
      </c>
      <c r="C328" s="193" t="s">
        <v>524</v>
      </c>
      <c r="D328" s="160" t="s">
        <v>178</v>
      </c>
      <c r="E328" s="167">
        <v>69.730249999999998</v>
      </c>
      <c r="F328" s="170">
        <f>H328+J328</f>
        <v>0</v>
      </c>
      <c r="G328" s="171">
        <f>ROUND(E328*F328,2)</f>
        <v>0</v>
      </c>
      <c r="H328" s="171"/>
      <c r="I328" s="171">
        <f>ROUND(E328*H328,2)</f>
        <v>0</v>
      </c>
      <c r="J328" s="171"/>
      <c r="K328" s="171">
        <f>ROUND(E328*J328,2)</f>
        <v>0</v>
      </c>
      <c r="L328" s="171">
        <v>21</v>
      </c>
      <c r="M328" s="171">
        <f>G328*(1+L328/100)</f>
        <v>0</v>
      </c>
      <c r="N328" s="161">
        <v>1.9199999999999998E-2</v>
      </c>
      <c r="O328" s="161">
        <f>ROUND(E328*N328,5)</f>
        <v>1.3388199999999999</v>
      </c>
      <c r="P328" s="161">
        <v>0</v>
      </c>
      <c r="Q328" s="161">
        <f>ROUND(E328*P328,5)</f>
        <v>0</v>
      </c>
      <c r="R328" s="161"/>
      <c r="S328" s="161"/>
      <c r="T328" s="162">
        <v>0</v>
      </c>
      <c r="U328" s="161">
        <f>ROUND(E328*T328,2)</f>
        <v>0</v>
      </c>
      <c r="V328" s="151"/>
      <c r="W328" s="151"/>
      <c r="X328" s="151"/>
      <c r="Y328" s="151"/>
      <c r="Z328" s="151"/>
      <c r="AA328" s="151"/>
      <c r="AB328" s="151"/>
      <c r="AC328" s="151"/>
      <c r="AD328" s="151"/>
      <c r="AE328" s="151" t="s">
        <v>378</v>
      </c>
      <c r="AF328" s="151"/>
      <c r="AG328" s="151"/>
      <c r="AH328" s="151"/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>
      <c r="A329" s="152"/>
      <c r="B329" s="158"/>
      <c r="C329" s="194" t="s">
        <v>525</v>
      </c>
      <c r="D329" s="163"/>
      <c r="E329" s="168">
        <v>69.730249999999998</v>
      </c>
      <c r="F329" s="171"/>
      <c r="G329" s="171"/>
      <c r="H329" s="171"/>
      <c r="I329" s="171"/>
      <c r="J329" s="171"/>
      <c r="K329" s="171"/>
      <c r="L329" s="171"/>
      <c r="M329" s="171"/>
      <c r="N329" s="161"/>
      <c r="O329" s="161"/>
      <c r="P329" s="161"/>
      <c r="Q329" s="161"/>
      <c r="R329" s="161"/>
      <c r="S329" s="161"/>
      <c r="T329" s="162"/>
      <c r="U329" s="161"/>
      <c r="V329" s="151"/>
      <c r="W329" s="151"/>
      <c r="X329" s="151"/>
      <c r="Y329" s="151"/>
      <c r="Z329" s="151"/>
      <c r="AA329" s="151"/>
      <c r="AB329" s="151"/>
      <c r="AC329" s="151"/>
      <c r="AD329" s="151"/>
      <c r="AE329" s="151" t="s">
        <v>138</v>
      </c>
      <c r="AF329" s="151">
        <v>0</v>
      </c>
      <c r="AG329" s="151"/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>
      <c r="A330" s="152">
        <v>139</v>
      </c>
      <c r="B330" s="158" t="s">
        <v>526</v>
      </c>
      <c r="C330" s="193" t="s">
        <v>527</v>
      </c>
      <c r="D330" s="160" t="s">
        <v>191</v>
      </c>
      <c r="E330" s="167">
        <v>34.200000000000003</v>
      </c>
      <c r="F330" s="170">
        <f>H330+J330</f>
        <v>0</v>
      </c>
      <c r="G330" s="171">
        <f>ROUND(E330*F330,2)</f>
        <v>0</v>
      </c>
      <c r="H330" s="171"/>
      <c r="I330" s="171">
        <f>ROUND(E330*H330,2)</f>
        <v>0</v>
      </c>
      <c r="J330" s="171"/>
      <c r="K330" s="171">
        <f>ROUND(E330*J330,2)</f>
        <v>0</v>
      </c>
      <c r="L330" s="171">
        <v>21</v>
      </c>
      <c r="M330" s="171">
        <f>G330*(1+L330/100)</f>
        <v>0</v>
      </c>
      <c r="N330" s="161">
        <v>4.0000000000000003E-5</v>
      </c>
      <c r="O330" s="161">
        <f>ROUND(E330*N330,5)</f>
        <v>1.3699999999999999E-3</v>
      </c>
      <c r="P330" s="161">
        <v>0</v>
      </c>
      <c r="Q330" s="161">
        <f>ROUND(E330*P330,5)</f>
        <v>0</v>
      </c>
      <c r="R330" s="161"/>
      <c r="S330" s="161"/>
      <c r="T330" s="162">
        <v>7.0000000000000007E-2</v>
      </c>
      <c r="U330" s="161">
        <f>ROUND(E330*T330,2)</f>
        <v>2.39</v>
      </c>
      <c r="V330" s="151"/>
      <c r="W330" s="151"/>
      <c r="X330" s="151"/>
      <c r="Y330" s="151"/>
      <c r="Z330" s="151"/>
      <c r="AA330" s="151"/>
      <c r="AB330" s="151"/>
      <c r="AC330" s="151"/>
      <c r="AD330" s="151"/>
      <c r="AE330" s="151" t="s">
        <v>136</v>
      </c>
      <c r="AF330" s="151"/>
      <c r="AG330" s="151"/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>
      <c r="A331" s="152"/>
      <c r="B331" s="158"/>
      <c r="C331" s="194" t="s">
        <v>528</v>
      </c>
      <c r="D331" s="163"/>
      <c r="E331" s="168">
        <v>34.200000000000003</v>
      </c>
      <c r="F331" s="171"/>
      <c r="G331" s="171"/>
      <c r="H331" s="171"/>
      <c r="I331" s="171"/>
      <c r="J331" s="171"/>
      <c r="K331" s="171"/>
      <c r="L331" s="171"/>
      <c r="M331" s="171"/>
      <c r="N331" s="161"/>
      <c r="O331" s="161"/>
      <c r="P331" s="161"/>
      <c r="Q331" s="161"/>
      <c r="R331" s="161"/>
      <c r="S331" s="161"/>
      <c r="T331" s="162"/>
      <c r="U331" s="161"/>
      <c r="V331" s="151"/>
      <c r="W331" s="151"/>
      <c r="X331" s="151"/>
      <c r="Y331" s="151"/>
      <c r="Z331" s="151"/>
      <c r="AA331" s="151"/>
      <c r="AB331" s="151"/>
      <c r="AC331" s="151"/>
      <c r="AD331" s="151"/>
      <c r="AE331" s="151" t="s">
        <v>138</v>
      </c>
      <c r="AF331" s="151">
        <v>0</v>
      </c>
      <c r="AG331" s="151"/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ht="22.5" outlineLevel="1">
      <c r="A332" s="152">
        <v>140</v>
      </c>
      <c r="B332" s="158" t="s">
        <v>529</v>
      </c>
      <c r="C332" s="193" t="s">
        <v>530</v>
      </c>
      <c r="D332" s="160" t="s">
        <v>191</v>
      </c>
      <c r="E332" s="167">
        <v>7.9</v>
      </c>
      <c r="F332" s="170">
        <f>H332+J332</f>
        <v>0</v>
      </c>
      <c r="G332" s="171">
        <f>ROUND(E332*F332,2)</f>
        <v>0</v>
      </c>
      <c r="H332" s="171"/>
      <c r="I332" s="171">
        <f>ROUND(E332*H332,2)</f>
        <v>0</v>
      </c>
      <c r="J332" s="171"/>
      <c r="K332" s="171">
        <f>ROUND(E332*J332,2)</f>
        <v>0</v>
      </c>
      <c r="L332" s="171">
        <v>21</v>
      </c>
      <c r="M332" s="171">
        <f>G332*(1+L332/100)</f>
        <v>0</v>
      </c>
      <c r="N332" s="161">
        <v>2.5999999999999998E-4</v>
      </c>
      <c r="O332" s="161">
        <f>ROUND(E332*N332,5)</f>
        <v>2.0500000000000002E-3</v>
      </c>
      <c r="P332" s="161">
        <v>0</v>
      </c>
      <c r="Q332" s="161">
        <f>ROUND(E332*P332,5)</f>
        <v>0</v>
      </c>
      <c r="R332" s="161"/>
      <c r="S332" s="161"/>
      <c r="T332" s="162">
        <v>0.15</v>
      </c>
      <c r="U332" s="161">
        <f>ROUND(E332*T332,2)</f>
        <v>1.19</v>
      </c>
      <c r="V332" s="151"/>
      <c r="W332" s="151"/>
      <c r="X332" s="151"/>
      <c r="Y332" s="151"/>
      <c r="Z332" s="151"/>
      <c r="AA332" s="151"/>
      <c r="AB332" s="151"/>
      <c r="AC332" s="151"/>
      <c r="AD332" s="151"/>
      <c r="AE332" s="151" t="s">
        <v>136</v>
      </c>
      <c r="AF332" s="151"/>
      <c r="AG332" s="151"/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>
      <c r="A333" s="152"/>
      <c r="B333" s="158"/>
      <c r="C333" s="194" t="s">
        <v>531</v>
      </c>
      <c r="D333" s="163"/>
      <c r="E333" s="168">
        <v>7.9</v>
      </c>
      <c r="F333" s="171"/>
      <c r="G333" s="171"/>
      <c r="H333" s="171"/>
      <c r="I333" s="171"/>
      <c r="J333" s="171"/>
      <c r="K333" s="171"/>
      <c r="L333" s="171"/>
      <c r="M333" s="171"/>
      <c r="N333" s="161"/>
      <c r="O333" s="161"/>
      <c r="P333" s="161"/>
      <c r="Q333" s="161"/>
      <c r="R333" s="161"/>
      <c r="S333" s="161"/>
      <c r="T333" s="162"/>
      <c r="U333" s="161"/>
      <c r="V333" s="151"/>
      <c r="W333" s="151"/>
      <c r="X333" s="151"/>
      <c r="Y333" s="151"/>
      <c r="Z333" s="151"/>
      <c r="AA333" s="151"/>
      <c r="AB333" s="151"/>
      <c r="AC333" s="151"/>
      <c r="AD333" s="151"/>
      <c r="AE333" s="151" t="s">
        <v>138</v>
      </c>
      <c r="AF333" s="151">
        <v>0</v>
      </c>
      <c r="AG333" s="151"/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>
      <c r="A334" s="152">
        <v>141</v>
      </c>
      <c r="B334" s="158" t="s">
        <v>532</v>
      </c>
      <c r="C334" s="193" t="s">
        <v>533</v>
      </c>
      <c r="D334" s="160" t="s">
        <v>246</v>
      </c>
      <c r="E334" s="167">
        <v>1.66042</v>
      </c>
      <c r="F334" s="170">
        <f>H334+J334</f>
        <v>0</v>
      </c>
      <c r="G334" s="171">
        <f>ROUND(E334*F334,2)</f>
        <v>0</v>
      </c>
      <c r="H334" s="171"/>
      <c r="I334" s="171">
        <f>ROUND(E334*H334,2)</f>
        <v>0</v>
      </c>
      <c r="J334" s="171"/>
      <c r="K334" s="171">
        <f>ROUND(E334*J334,2)</f>
        <v>0</v>
      </c>
      <c r="L334" s="171">
        <v>21</v>
      </c>
      <c r="M334" s="171">
        <f>G334*(1+L334/100)</f>
        <v>0</v>
      </c>
      <c r="N334" s="161">
        <v>0</v>
      </c>
      <c r="O334" s="161">
        <f>ROUND(E334*N334,5)</f>
        <v>0</v>
      </c>
      <c r="P334" s="161">
        <v>0</v>
      </c>
      <c r="Q334" s="161">
        <f>ROUND(E334*P334,5)</f>
        <v>0</v>
      </c>
      <c r="R334" s="161"/>
      <c r="S334" s="161"/>
      <c r="T334" s="162">
        <v>1.5980000000000001</v>
      </c>
      <c r="U334" s="161">
        <f>ROUND(E334*T334,2)</f>
        <v>2.65</v>
      </c>
      <c r="V334" s="151"/>
      <c r="W334" s="151"/>
      <c r="X334" s="151"/>
      <c r="Y334" s="151"/>
      <c r="Z334" s="151"/>
      <c r="AA334" s="151"/>
      <c r="AB334" s="151"/>
      <c r="AC334" s="151"/>
      <c r="AD334" s="151"/>
      <c r="AE334" s="151" t="s">
        <v>136</v>
      </c>
      <c r="AF334" s="151"/>
      <c r="AG334" s="151"/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>
      <c r="A335" s="153" t="s">
        <v>131</v>
      </c>
      <c r="B335" s="159" t="s">
        <v>96</v>
      </c>
      <c r="C335" s="195" t="s">
        <v>97</v>
      </c>
      <c r="D335" s="164"/>
      <c r="E335" s="169"/>
      <c r="F335" s="172"/>
      <c r="G335" s="172">
        <f>SUMIF(AE336:AE339,"&lt;&gt;NOR",G336:G339)</f>
        <v>0</v>
      </c>
      <c r="H335" s="172"/>
      <c r="I335" s="172">
        <f>SUM(I336:I339)</f>
        <v>0</v>
      </c>
      <c r="J335" s="172"/>
      <c r="K335" s="172">
        <f>SUM(K336:K339)</f>
        <v>0</v>
      </c>
      <c r="L335" s="172"/>
      <c r="M335" s="172">
        <f>SUM(M336:M339)</f>
        <v>0</v>
      </c>
      <c r="N335" s="165"/>
      <c r="O335" s="165">
        <f>SUM(O336:O339)</f>
        <v>0.23533999999999999</v>
      </c>
      <c r="P335" s="165"/>
      <c r="Q335" s="165">
        <f>SUM(Q336:Q339)</f>
        <v>7.8350000000000003E-2</v>
      </c>
      <c r="R335" s="165"/>
      <c r="S335" s="165"/>
      <c r="T335" s="166"/>
      <c r="U335" s="165">
        <f>SUM(U336:U339)</f>
        <v>51.989999999999995</v>
      </c>
      <c r="AE335" t="s">
        <v>132</v>
      </c>
    </row>
    <row r="336" spans="1:60" ht="22.5" outlineLevel="1">
      <c r="A336" s="152">
        <v>142</v>
      </c>
      <c r="B336" s="158" t="s">
        <v>534</v>
      </c>
      <c r="C336" s="193" t="s">
        <v>535</v>
      </c>
      <c r="D336" s="160" t="s">
        <v>178</v>
      </c>
      <c r="E336" s="167">
        <v>78.349999999999994</v>
      </c>
      <c r="F336" s="170">
        <f>H336+J336</f>
        <v>0</v>
      </c>
      <c r="G336" s="171">
        <f>ROUND(E336*F336,2)</f>
        <v>0</v>
      </c>
      <c r="H336" s="171"/>
      <c r="I336" s="171">
        <f>ROUND(E336*H336,2)</f>
        <v>0</v>
      </c>
      <c r="J336" s="171"/>
      <c r="K336" s="171">
        <f>ROUND(E336*J336,2)</f>
        <v>0</v>
      </c>
      <c r="L336" s="171">
        <v>21</v>
      </c>
      <c r="M336" s="171">
        <f>G336*(1+L336/100)</f>
        <v>0</v>
      </c>
      <c r="N336" s="161">
        <v>0</v>
      </c>
      <c r="O336" s="161">
        <f>ROUND(E336*N336,5)</f>
        <v>0</v>
      </c>
      <c r="P336" s="161">
        <v>1E-3</v>
      </c>
      <c r="Q336" s="161">
        <f>ROUND(E336*P336,5)</f>
        <v>7.8350000000000003E-2</v>
      </c>
      <c r="R336" s="161"/>
      <c r="S336" s="161"/>
      <c r="T336" s="162">
        <v>0.115</v>
      </c>
      <c r="U336" s="161">
        <f>ROUND(E336*T336,2)</f>
        <v>9.01</v>
      </c>
      <c r="V336" s="151"/>
      <c r="W336" s="151"/>
      <c r="X336" s="151"/>
      <c r="Y336" s="151"/>
      <c r="Z336" s="151"/>
      <c r="AA336" s="151"/>
      <c r="AB336" s="151"/>
      <c r="AC336" s="151"/>
      <c r="AD336" s="151"/>
      <c r="AE336" s="151" t="s">
        <v>136</v>
      </c>
      <c r="AF336" s="151"/>
      <c r="AG336" s="151"/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22.5" outlineLevel="1">
      <c r="A337" s="152"/>
      <c r="B337" s="158"/>
      <c r="C337" s="194" t="s">
        <v>536</v>
      </c>
      <c r="D337" s="163"/>
      <c r="E337" s="168">
        <v>78.349999999999994</v>
      </c>
      <c r="F337" s="171"/>
      <c r="G337" s="171"/>
      <c r="H337" s="171"/>
      <c r="I337" s="171"/>
      <c r="J337" s="171"/>
      <c r="K337" s="171"/>
      <c r="L337" s="171"/>
      <c r="M337" s="171"/>
      <c r="N337" s="161"/>
      <c r="O337" s="161"/>
      <c r="P337" s="161"/>
      <c r="Q337" s="161"/>
      <c r="R337" s="161"/>
      <c r="S337" s="161"/>
      <c r="T337" s="162"/>
      <c r="U337" s="161"/>
      <c r="V337" s="151"/>
      <c r="W337" s="151"/>
      <c r="X337" s="151"/>
      <c r="Y337" s="151"/>
      <c r="Z337" s="151"/>
      <c r="AA337" s="151"/>
      <c r="AB337" s="151"/>
      <c r="AC337" s="151"/>
      <c r="AD337" s="151"/>
      <c r="AE337" s="151" t="s">
        <v>138</v>
      </c>
      <c r="AF337" s="151">
        <v>0</v>
      </c>
      <c r="AG337" s="151"/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>
      <c r="A338" s="152">
        <v>143</v>
      </c>
      <c r="B338" s="158" t="s">
        <v>537</v>
      </c>
      <c r="C338" s="193" t="s">
        <v>538</v>
      </c>
      <c r="D338" s="160" t="s">
        <v>178</v>
      </c>
      <c r="E338" s="167">
        <v>65.19</v>
      </c>
      <c r="F338" s="170">
        <f>H338+J338</f>
        <v>0</v>
      </c>
      <c r="G338" s="171">
        <f>ROUND(E338*F338,2)</f>
        <v>0</v>
      </c>
      <c r="H338" s="171"/>
      <c r="I338" s="171">
        <f>ROUND(E338*H338,2)</f>
        <v>0</v>
      </c>
      <c r="J338" s="171"/>
      <c r="K338" s="171">
        <f>ROUND(E338*J338,2)</f>
        <v>0</v>
      </c>
      <c r="L338" s="171">
        <v>21</v>
      </c>
      <c r="M338" s="171">
        <f>G338*(1+L338/100)</f>
        <v>0</v>
      </c>
      <c r="N338" s="161">
        <v>3.6099999999999999E-3</v>
      </c>
      <c r="O338" s="161">
        <f>ROUND(E338*N338,5)</f>
        <v>0.23533999999999999</v>
      </c>
      <c r="P338" s="161">
        <v>0</v>
      </c>
      <c r="Q338" s="161">
        <f>ROUND(E338*P338,5)</f>
        <v>0</v>
      </c>
      <c r="R338" s="161"/>
      <c r="S338" s="161"/>
      <c r="T338" s="162">
        <v>0.65937999999999997</v>
      </c>
      <c r="U338" s="161">
        <f>ROUND(E338*T338,2)</f>
        <v>42.98</v>
      </c>
      <c r="V338" s="151"/>
      <c r="W338" s="151"/>
      <c r="X338" s="151"/>
      <c r="Y338" s="151"/>
      <c r="Z338" s="151"/>
      <c r="AA338" s="151"/>
      <c r="AB338" s="151"/>
      <c r="AC338" s="151"/>
      <c r="AD338" s="151"/>
      <c r="AE338" s="151" t="s">
        <v>147</v>
      </c>
      <c r="AF338" s="151"/>
      <c r="AG338" s="151"/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2.5" outlineLevel="1">
      <c r="A339" s="152"/>
      <c r="B339" s="158"/>
      <c r="C339" s="194" t="s">
        <v>539</v>
      </c>
      <c r="D339" s="163"/>
      <c r="E339" s="168">
        <v>65.19</v>
      </c>
      <c r="F339" s="171"/>
      <c r="G339" s="171"/>
      <c r="H339" s="171"/>
      <c r="I339" s="171"/>
      <c r="J339" s="171"/>
      <c r="K339" s="171"/>
      <c r="L339" s="171"/>
      <c r="M339" s="171"/>
      <c r="N339" s="161"/>
      <c r="O339" s="161"/>
      <c r="P339" s="161"/>
      <c r="Q339" s="161"/>
      <c r="R339" s="161"/>
      <c r="S339" s="161"/>
      <c r="T339" s="162"/>
      <c r="U339" s="161"/>
      <c r="V339" s="151"/>
      <c r="W339" s="151"/>
      <c r="X339" s="151"/>
      <c r="Y339" s="151"/>
      <c r="Z339" s="151"/>
      <c r="AA339" s="151"/>
      <c r="AB339" s="151"/>
      <c r="AC339" s="151"/>
      <c r="AD339" s="151"/>
      <c r="AE339" s="151" t="s">
        <v>138</v>
      </c>
      <c r="AF339" s="151">
        <v>0</v>
      </c>
      <c r="AG339" s="151"/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>
      <c r="A340" s="153" t="s">
        <v>131</v>
      </c>
      <c r="B340" s="159" t="s">
        <v>98</v>
      </c>
      <c r="C340" s="195" t="s">
        <v>99</v>
      </c>
      <c r="D340" s="164"/>
      <c r="E340" s="169"/>
      <c r="F340" s="172"/>
      <c r="G340" s="172">
        <f>SUMIF(AE341:AE352,"&lt;&gt;NOR",G341:G352)</f>
        <v>0</v>
      </c>
      <c r="H340" s="172"/>
      <c r="I340" s="172">
        <f>SUM(I341:I352)</f>
        <v>0</v>
      </c>
      <c r="J340" s="172"/>
      <c r="K340" s="172">
        <f>SUM(K341:K352)</f>
        <v>0</v>
      </c>
      <c r="L340" s="172"/>
      <c r="M340" s="172">
        <f>SUM(M341:M352)</f>
        <v>0</v>
      </c>
      <c r="N340" s="165"/>
      <c r="O340" s="165">
        <f>SUM(O341:O352)</f>
        <v>2.4214000000000002</v>
      </c>
      <c r="P340" s="165"/>
      <c r="Q340" s="165">
        <f>SUM(Q341:Q352)</f>
        <v>0</v>
      </c>
      <c r="R340" s="165"/>
      <c r="S340" s="165"/>
      <c r="T340" s="166"/>
      <c r="U340" s="165">
        <f>SUM(U341:U352)</f>
        <v>129.54999999999998</v>
      </c>
      <c r="AE340" t="s">
        <v>132</v>
      </c>
    </row>
    <row r="341" spans="1:60" outlineLevel="1">
      <c r="A341" s="152">
        <v>144</v>
      </c>
      <c r="B341" s="158" t="s">
        <v>540</v>
      </c>
      <c r="C341" s="193" t="s">
        <v>541</v>
      </c>
      <c r="D341" s="160" t="s">
        <v>178</v>
      </c>
      <c r="E341" s="167">
        <v>93.23</v>
      </c>
      <c r="F341" s="170">
        <f>H341+J341</f>
        <v>0</v>
      </c>
      <c r="G341" s="171">
        <f>ROUND(E341*F341,2)</f>
        <v>0</v>
      </c>
      <c r="H341" s="171"/>
      <c r="I341" s="171">
        <f>ROUND(E341*H341,2)</f>
        <v>0</v>
      </c>
      <c r="J341" s="171"/>
      <c r="K341" s="171">
        <f>ROUND(E341*J341,2)</f>
        <v>0</v>
      </c>
      <c r="L341" s="171">
        <v>21</v>
      </c>
      <c r="M341" s="171">
        <f>G341*(1+L341/100)</f>
        <v>0</v>
      </c>
      <c r="N341" s="161">
        <v>2.1000000000000001E-4</v>
      </c>
      <c r="O341" s="161">
        <f>ROUND(E341*N341,5)</f>
        <v>1.958E-2</v>
      </c>
      <c r="P341" s="161">
        <v>0</v>
      </c>
      <c r="Q341" s="161">
        <f>ROUND(E341*P341,5)</f>
        <v>0</v>
      </c>
      <c r="R341" s="161"/>
      <c r="S341" s="161"/>
      <c r="T341" s="162">
        <v>0.05</v>
      </c>
      <c r="U341" s="161">
        <f>ROUND(E341*T341,2)</f>
        <v>4.66</v>
      </c>
      <c r="V341" s="151"/>
      <c r="W341" s="151"/>
      <c r="X341" s="151"/>
      <c r="Y341" s="151"/>
      <c r="Z341" s="151"/>
      <c r="AA341" s="151"/>
      <c r="AB341" s="151"/>
      <c r="AC341" s="151"/>
      <c r="AD341" s="151"/>
      <c r="AE341" s="151" t="s">
        <v>136</v>
      </c>
      <c r="AF341" s="151"/>
      <c r="AG341" s="151"/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ht="22.5" outlineLevel="1">
      <c r="A342" s="152"/>
      <c r="B342" s="158"/>
      <c r="C342" s="194" t="s">
        <v>542</v>
      </c>
      <c r="D342" s="163"/>
      <c r="E342" s="168">
        <v>15.64</v>
      </c>
      <c r="F342" s="171"/>
      <c r="G342" s="171"/>
      <c r="H342" s="171"/>
      <c r="I342" s="171"/>
      <c r="J342" s="171"/>
      <c r="K342" s="171"/>
      <c r="L342" s="171"/>
      <c r="M342" s="171"/>
      <c r="N342" s="161"/>
      <c r="O342" s="161"/>
      <c r="P342" s="161"/>
      <c r="Q342" s="161"/>
      <c r="R342" s="161"/>
      <c r="S342" s="161"/>
      <c r="T342" s="162"/>
      <c r="U342" s="161"/>
      <c r="V342" s="151"/>
      <c r="W342" s="151"/>
      <c r="X342" s="151"/>
      <c r="Y342" s="151"/>
      <c r="Z342" s="151"/>
      <c r="AA342" s="151"/>
      <c r="AB342" s="151"/>
      <c r="AC342" s="151"/>
      <c r="AD342" s="151"/>
      <c r="AE342" s="151" t="s">
        <v>138</v>
      </c>
      <c r="AF342" s="151">
        <v>0</v>
      </c>
      <c r="AG342" s="151"/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>
      <c r="A343" s="152"/>
      <c r="B343" s="158"/>
      <c r="C343" s="194" t="s">
        <v>543</v>
      </c>
      <c r="D343" s="163"/>
      <c r="E343" s="168">
        <v>19.542000000000002</v>
      </c>
      <c r="F343" s="171"/>
      <c r="G343" s="171"/>
      <c r="H343" s="171"/>
      <c r="I343" s="171"/>
      <c r="J343" s="171"/>
      <c r="K343" s="171"/>
      <c r="L343" s="171"/>
      <c r="M343" s="171"/>
      <c r="N343" s="161"/>
      <c r="O343" s="161"/>
      <c r="P343" s="161"/>
      <c r="Q343" s="161"/>
      <c r="R343" s="161"/>
      <c r="S343" s="161"/>
      <c r="T343" s="162"/>
      <c r="U343" s="161"/>
      <c r="V343" s="151"/>
      <c r="W343" s="151"/>
      <c r="X343" s="151"/>
      <c r="Y343" s="151"/>
      <c r="Z343" s="151"/>
      <c r="AA343" s="151"/>
      <c r="AB343" s="151"/>
      <c r="AC343" s="151"/>
      <c r="AD343" s="151"/>
      <c r="AE343" s="151" t="s">
        <v>138</v>
      </c>
      <c r="AF343" s="151">
        <v>0</v>
      </c>
      <c r="AG343" s="151"/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>
      <c r="A344" s="152"/>
      <c r="B344" s="158"/>
      <c r="C344" s="194" t="s">
        <v>544</v>
      </c>
      <c r="D344" s="163"/>
      <c r="E344" s="168">
        <v>22.83</v>
      </c>
      <c r="F344" s="171"/>
      <c r="G344" s="171"/>
      <c r="H344" s="171"/>
      <c r="I344" s="171"/>
      <c r="J344" s="171"/>
      <c r="K344" s="171"/>
      <c r="L344" s="171"/>
      <c r="M344" s="171"/>
      <c r="N344" s="161"/>
      <c r="O344" s="161"/>
      <c r="P344" s="161"/>
      <c r="Q344" s="161"/>
      <c r="R344" s="161"/>
      <c r="S344" s="161"/>
      <c r="T344" s="162"/>
      <c r="U344" s="161"/>
      <c r="V344" s="151"/>
      <c r="W344" s="151"/>
      <c r="X344" s="151"/>
      <c r="Y344" s="151"/>
      <c r="Z344" s="151"/>
      <c r="AA344" s="151"/>
      <c r="AB344" s="151"/>
      <c r="AC344" s="151"/>
      <c r="AD344" s="151"/>
      <c r="AE344" s="151" t="s">
        <v>138</v>
      </c>
      <c r="AF344" s="151">
        <v>0</v>
      </c>
      <c r="AG344" s="151"/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>
      <c r="A345" s="152"/>
      <c r="B345" s="158"/>
      <c r="C345" s="194" t="s">
        <v>545</v>
      </c>
      <c r="D345" s="163"/>
      <c r="E345" s="168">
        <v>20.760999999999999</v>
      </c>
      <c r="F345" s="171"/>
      <c r="G345" s="171"/>
      <c r="H345" s="171"/>
      <c r="I345" s="171"/>
      <c r="J345" s="171"/>
      <c r="K345" s="171"/>
      <c r="L345" s="171"/>
      <c r="M345" s="171"/>
      <c r="N345" s="161"/>
      <c r="O345" s="161"/>
      <c r="P345" s="161"/>
      <c r="Q345" s="161"/>
      <c r="R345" s="161"/>
      <c r="S345" s="161"/>
      <c r="T345" s="162"/>
      <c r="U345" s="161"/>
      <c r="V345" s="151"/>
      <c r="W345" s="151"/>
      <c r="X345" s="151"/>
      <c r="Y345" s="151"/>
      <c r="Z345" s="151"/>
      <c r="AA345" s="151"/>
      <c r="AB345" s="151"/>
      <c r="AC345" s="151"/>
      <c r="AD345" s="151"/>
      <c r="AE345" s="151" t="s">
        <v>138</v>
      </c>
      <c r="AF345" s="151">
        <v>0</v>
      </c>
      <c r="AG345" s="151"/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>
      <c r="A346" s="152"/>
      <c r="B346" s="158"/>
      <c r="C346" s="194" t="s">
        <v>546</v>
      </c>
      <c r="D346" s="163"/>
      <c r="E346" s="168">
        <v>14.457000000000001</v>
      </c>
      <c r="F346" s="171"/>
      <c r="G346" s="171"/>
      <c r="H346" s="171"/>
      <c r="I346" s="171"/>
      <c r="J346" s="171"/>
      <c r="K346" s="171"/>
      <c r="L346" s="171"/>
      <c r="M346" s="171"/>
      <c r="N346" s="161"/>
      <c r="O346" s="161"/>
      <c r="P346" s="161"/>
      <c r="Q346" s="161"/>
      <c r="R346" s="161"/>
      <c r="S346" s="161"/>
      <c r="T346" s="162"/>
      <c r="U346" s="161"/>
      <c r="V346" s="151"/>
      <c r="W346" s="151"/>
      <c r="X346" s="151"/>
      <c r="Y346" s="151"/>
      <c r="Z346" s="151"/>
      <c r="AA346" s="151"/>
      <c r="AB346" s="151"/>
      <c r="AC346" s="151"/>
      <c r="AD346" s="151"/>
      <c r="AE346" s="151" t="s">
        <v>138</v>
      </c>
      <c r="AF346" s="151">
        <v>0</v>
      </c>
      <c r="AG346" s="151"/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>
      <c r="A347" s="152">
        <v>145</v>
      </c>
      <c r="B347" s="158" t="s">
        <v>547</v>
      </c>
      <c r="C347" s="193" t="s">
        <v>548</v>
      </c>
      <c r="D347" s="160" t="s">
        <v>178</v>
      </c>
      <c r="E347" s="167">
        <v>93.23</v>
      </c>
      <c r="F347" s="170">
        <f>H347+J347</f>
        <v>0</v>
      </c>
      <c r="G347" s="171">
        <f>ROUND(E347*F347,2)</f>
        <v>0</v>
      </c>
      <c r="H347" s="171"/>
      <c r="I347" s="171">
        <f>ROUND(E347*H347,2)</f>
        <v>0</v>
      </c>
      <c r="J347" s="171"/>
      <c r="K347" s="171">
        <f>ROUND(E347*J347,2)</f>
        <v>0</v>
      </c>
      <c r="L347" s="171">
        <v>21</v>
      </c>
      <c r="M347" s="171">
        <f>G347*(1+L347/100)</f>
        <v>0</v>
      </c>
      <c r="N347" s="161">
        <v>5.3499999999999997E-3</v>
      </c>
      <c r="O347" s="161">
        <f>ROUND(E347*N347,5)</f>
        <v>0.49878</v>
      </c>
      <c r="P347" s="161">
        <v>0</v>
      </c>
      <c r="Q347" s="161">
        <f>ROUND(E347*P347,5)</f>
        <v>0</v>
      </c>
      <c r="R347" s="161"/>
      <c r="S347" s="161"/>
      <c r="T347" s="162">
        <v>1.288</v>
      </c>
      <c r="U347" s="161">
        <f>ROUND(E347*T347,2)</f>
        <v>120.08</v>
      </c>
      <c r="V347" s="151"/>
      <c r="W347" s="151"/>
      <c r="X347" s="151"/>
      <c r="Y347" s="151"/>
      <c r="Z347" s="151"/>
      <c r="AA347" s="151"/>
      <c r="AB347" s="151"/>
      <c r="AC347" s="151"/>
      <c r="AD347" s="151"/>
      <c r="AE347" s="151" t="s">
        <v>136</v>
      </c>
      <c r="AF347" s="151"/>
      <c r="AG347" s="151"/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>
      <c r="A348" s="152">
        <v>146</v>
      </c>
      <c r="B348" s="158" t="s">
        <v>549</v>
      </c>
      <c r="C348" s="193" t="s">
        <v>550</v>
      </c>
      <c r="D348" s="160" t="s">
        <v>178</v>
      </c>
      <c r="E348" s="167">
        <v>97.891499999999994</v>
      </c>
      <c r="F348" s="170">
        <f>H348+J348</f>
        <v>0</v>
      </c>
      <c r="G348" s="171">
        <f>ROUND(E348*F348,2)</f>
        <v>0</v>
      </c>
      <c r="H348" s="171"/>
      <c r="I348" s="171">
        <f>ROUND(E348*H348,2)</f>
        <v>0</v>
      </c>
      <c r="J348" s="171"/>
      <c r="K348" s="171">
        <f>ROUND(E348*J348,2)</f>
        <v>0</v>
      </c>
      <c r="L348" s="171">
        <v>21</v>
      </c>
      <c r="M348" s="171">
        <f>G348*(1+L348/100)</f>
        <v>0</v>
      </c>
      <c r="N348" s="161">
        <v>1.9429999999999999E-2</v>
      </c>
      <c r="O348" s="161">
        <f>ROUND(E348*N348,5)</f>
        <v>1.9020300000000001</v>
      </c>
      <c r="P348" s="161">
        <v>0</v>
      </c>
      <c r="Q348" s="161">
        <f>ROUND(E348*P348,5)</f>
        <v>0</v>
      </c>
      <c r="R348" s="161"/>
      <c r="S348" s="161"/>
      <c r="T348" s="162">
        <v>0</v>
      </c>
      <c r="U348" s="161">
        <f>ROUND(E348*T348,2)</f>
        <v>0</v>
      </c>
      <c r="V348" s="151"/>
      <c r="W348" s="151"/>
      <c r="X348" s="151"/>
      <c r="Y348" s="151"/>
      <c r="Z348" s="151"/>
      <c r="AA348" s="151"/>
      <c r="AB348" s="151"/>
      <c r="AC348" s="151"/>
      <c r="AD348" s="151"/>
      <c r="AE348" s="151" t="s">
        <v>378</v>
      </c>
      <c r="AF348" s="151"/>
      <c r="AG348" s="151"/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outlineLevel="1">
      <c r="A349" s="152"/>
      <c r="B349" s="158"/>
      <c r="C349" s="194" t="s">
        <v>551</v>
      </c>
      <c r="D349" s="163"/>
      <c r="E349" s="168">
        <v>97.891499999999994</v>
      </c>
      <c r="F349" s="171"/>
      <c r="G349" s="171"/>
      <c r="H349" s="171"/>
      <c r="I349" s="171"/>
      <c r="J349" s="171"/>
      <c r="K349" s="171"/>
      <c r="L349" s="171"/>
      <c r="M349" s="171"/>
      <c r="N349" s="161"/>
      <c r="O349" s="161"/>
      <c r="P349" s="161"/>
      <c r="Q349" s="161"/>
      <c r="R349" s="161"/>
      <c r="S349" s="161"/>
      <c r="T349" s="162"/>
      <c r="U349" s="161"/>
      <c r="V349" s="151"/>
      <c r="W349" s="151"/>
      <c r="X349" s="151"/>
      <c r="Y349" s="151"/>
      <c r="Z349" s="151"/>
      <c r="AA349" s="151"/>
      <c r="AB349" s="151"/>
      <c r="AC349" s="151"/>
      <c r="AD349" s="151"/>
      <c r="AE349" s="151" t="s">
        <v>138</v>
      </c>
      <c r="AF349" s="151">
        <v>0</v>
      </c>
      <c r="AG349" s="151"/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ht="22.5" outlineLevel="1">
      <c r="A350" s="152">
        <v>147</v>
      </c>
      <c r="B350" s="158" t="s">
        <v>552</v>
      </c>
      <c r="C350" s="193" t="s">
        <v>553</v>
      </c>
      <c r="D350" s="160" t="s">
        <v>191</v>
      </c>
      <c r="E350" s="167">
        <v>7.8</v>
      </c>
      <c r="F350" s="170">
        <f>H350+J350</f>
        <v>0</v>
      </c>
      <c r="G350" s="171">
        <f>ROUND(E350*F350,2)</f>
        <v>0</v>
      </c>
      <c r="H350" s="171"/>
      <c r="I350" s="171">
        <f>ROUND(E350*H350,2)</f>
        <v>0</v>
      </c>
      <c r="J350" s="171"/>
      <c r="K350" s="171">
        <f>ROUND(E350*J350,2)</f>
        <v>0</v>
      </c>
      <c r="L350" s="171">
        <v>21</v>
      </c>
      <c r="M350" s="171">
        <f>G350*(1+L350/100)</f>
        <v>0</v>
      </c>
      <c r="N350" s="161">
        <v>1.2999999999999999E-4</v>
      </c>
      <c r="O350" s="161">
        <f>ROUND(E350*N350,5)</f>
        <v>1.01E-3</v>
      </c>
      <c r="P350" s="161">
        <v>0</v>
      </c>
      <c r="Q350" s="161">
        <f>ROUND(E350*P350,5)</f>
        <v>0</v>
      </c>
      <c r="R350" s="161"/>
      <c r="S350" s="161"/>
      <c r="T350" s="162">
        <v>0.12</v>
      </c>
      <c r="U350" s="161">
        <f>ROUND(E350*T350,2)</f>
        <v>0.94</v>
      </c>
      <c r="V350" s="151"/>
      <c r="W350" s="151"/>
      <c r="X350" s="151"/>
      <c r="Y350" s="151"/>
      <c r="Z350" s="151"/>
      <c r="AA350" s="151"/>
      <c r="AB350" s="151"/>
      <c r="AC350" s="151"/>
      <c r="AD350" s="151"/>
      <c r="AE350" s="151" t="s">
        <v>136</v>
      </c>
      <c r="AF350" s="151"/>
      <c r="AG350" s="151"/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>
      <c r="A351" s="152"/>
      <c r="B351" s="158"/>
      <c r="C351" s="194" t="s">
        <v>554</v>
      </c>
      <c r="D351" s="163"/>
      <c r="E351" s="168">
        <v>7.8</v>
      </c>
      <c r="F351" s="171"/>
      <c r="G351" s="171"/>
      <c r="H351" s="171"/>
      <c r="I351" s="171"/>
      <c r="J351" s="171"/>
      <c r="K351" s="171"/>
      <c r="L351" s="171"/>
      <c r="M351" s="171"/>
      <c r="N351" s="161"/>
      <c r="O351" s="161"/>
      <c r="P351" s="161"/>
      <c r="Q351" s="161"/>
      <c r="R351" s="161"/>
      <c r="S351" s="161"/>
      <c r="T351" s="162"/>
      <c r="U351" s="161"/>
      <c r="V351" s="151"/>
      <c r="W351" s="151"/>
      <c r="X351" s="151"/>
      <c r="Y351" s="151"/>
      <c r="Z351" s="151"/>
      <c r="AA351" s="151"/>
      <c r="AB351" s="151"/>
      <c r="AC351" s="151"/>
      <c r="AD351" s="151"/>
      <c r="AE351" s="151" t="s">
        <v>138</v>
      </c>
      <c r="AF351" s="151">
        <v>0</v>
      </c>
      <c r="AG351" s="151"/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>
      <c r="A352" s="152">
        <v>148</v>
      </c>
      <c r="B352" s="158" t="s">
        <v>555</v>
      </c>
      <c r="C352" s="193" t="s">
        <v>556</v>
      </c>
      <c r="D352" s="160" t="s">
        <v>246</v>
      </c>
      <c r="E352" s="167">
        <v>2.4209999999999998</v>
      </c>
      <c r="F352" s="170">
        <f>H352+J352</f>
        <v>0</v>
      </c>
      <c r="G352" s="171">
        <f>ROUND(E352*F352,2)</f>
        <v>0</v>
      </c>
      <c r="H352" s="171"/>
      <c r="I352" s="171">
        <f>ROUND(E352*H352,2)</f>
        <v>0</v>
      </c>
      <c r="J352" s="171"/>
      <c r="K352" s="171">
        <f>ROUND(E352*J352,2)</f>
        <v>0</v>
      </c>
      <c r="L352" s="171">
        <v>21</v>
      </c>
      <c r="M352" s="171">
        <f>G352*(1+L352/100)</f>
        <v>0</v>
      </c>
      <c r="N352" s="161">
        <v>0</v>
      </c>
      <c r="O352" s="161">
        <f>ROUND(E352*N352,5)</f>
        <v>0</v>
      </c>
      <c r="P352" s="161">
        <v>0</v>
      </c>
      <c r="Q352" s="161">
        <f>ROUND(E352*P352,5)</f>
        <v>0</v>
      </c>
      <c r="R352" s="161"/>
      <c r="S352" s="161"/>
      <c r="T352" s="162">
        <v>1.5980000000000001</v>
      </c>
      <c r="U352" s="161">
        <f>ROUND(E352*T352,2)</f>
        <v>3.87</v>
      </c>
      <c r="V352" s="151"/>
      <c r="W352" s="151"/>
      <c r="X352" s="151"/>
      <c r="Y352" s="151"/>
      <c r="Z352" s="151"/>
      <c r="AA352" s="151"/>
      <c r="AB352" s="151"/>
      <c r="AC352" s="151"/>
      <c r="AD352" s="151"/>
      <c r="AE352" s="151" t="s">
        <v>136</v>
      </c>
      <c r="AF352" s="151"/>
      <c r="AG352" s="151"/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>
      <c r="A353" s="153" t="s">
        <v>131</v>
      </c>
      <c r="B353" s="159" t="s">
        <v>100</v>
      </c>
      <c r="C353" s="195" t="s">
        <v>101</v>
      </c>
      <c r="D353" s="164"/>
      <c r="E353" s="169"/>
      <c r="F353" s="172"/>
      <c r="G353" s="172">
        <f>SUMIF(AE354:AE375,"&lt;&gt;NOR",G354:G375)</f>
        <v>0</v>
      </c>
      <c r="H353" s="172"/>
      <c r="I353" s="172">
        <f>SUM(I354:I375)</f>
        <v>0</v>
      </c>
      <c r="J353" s="172"/>
      <c r="K353" s="172">
        <f>SUM(K354:K375)</f>
        <v>0</v>
      </c>
      <c r="L353" s="172"/>
      <c r="M353" s="172">
        <f>SUM(M354:M375)</f>
        <v>0</v>
      </c>
      <c r="N353" s="165"/>
      <c r="O353" s="165">
        <f>SUM(O354:O375)</f>
        <v>0.34265000000000001</v>
      </c>
      <c r="P353" s="165"/>
      <c r="Q353" s="165">
        <f>SUM(Q354:Q375)</f>
        <v>0</v>
      </c>
      <c r="R353" s="165"/>
      <c r="S353" s="165"/>
      <c r="T353" s="166"/>
      <c r="U353" s="165">
        <f>SUM(U354:U375)</f>
        <v>142.67000000000002</v>
      </c>
      <c r="AE353" t="s">
        <v>132</v>
      </c>
    </row>
    <row r="354" spans="1:60" ht="22.5" outlineLevel="1">
      <c r="A354" s="152">
        <v>149</v>
      </c>
      <c r="B354" s="158" t="s">
        <v>557</v>
      </c>
      <c r="C354" s="193" t="s">
        <v>558</v>
      </c>
      <c r="D354" s="160" t="s">
        <v>178</v>
      </c>
      <c r="E354" s="167">
        <v>332.72500000000002</v>
      </c>
      <c r="F354" s="170">
        <f>H354+J354</f>
        <v>0</v>
      </c>
      <c r="G354" s="171">
        <f>ROUND(E354*F354,2)</f>
        <v>0</v>
      </c>
      <c r="H354" s="171"/>
      <c r="I354" s="171">
        <f>ROUND(E354*H354,2)</f>
        <v>0</v>
      </c>
      <c r="J354" s="171"/>
      <c r="K354" s="171">
        <f>ROUND(E354*J354,2)</f>
        <v>0</v>
      </c>
      <c r="L354" s="171">
        <v>21</v>
      </c>
      <c r="M354" s="171">
        <f>G354*(1+L354/100)</f>
        <v>0</v>
      </c>
      <c r="N354" s="161">
        <v>3.5E-4</v>
      </c>
      <c r="O354" s="161">
        <f>ROUND(E354*N354,5)</f>
        <v>0.11645</v>
      </c>
      <c r="P354" s="161">
        <v>0</v>
      </c>
      <c r="Q354" s="161">
        <f>ROUND(E354*P354,5)</f>
        <v>0</v>
      </c>
      <c r="R354" s="161"/>
      <c r="S354" s="161"/>
      <c r="T354" s="162">
        <v>1.35E-2</v>
      </c>
      <c r="U354" s="161">
        <f>ROUND(E354*T354,2)</f>
        <v>4.49</v>
      </c>
      <c r="V354" s="151"/>
      <c r="W354" s="151"/>
      <c r="X354" s="151"/>
      <c r="Y354" s="151"/>
      <c r="Z354" s="151"/>
      <c r="AA354" s="151"/>
      <c r="AB354" s="151"/>
      <c r="AC354" s="151"/>
      <c r="AD354" s="151"/>
      <c r="AE354" s="151" t="s">
        <v>136</v>
      </c>
      <c r="AF354" s="151"/>
      <c r="AG354" s="151"/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ht="22.5" outlineLevel="1">
      <c r="A355" s="152"/>
      <c r="B355" s="158"/>
      <c r="C355" s="194" t="s">
        <v>299</v>
      </c>
      <c r="D355" s="163"/>
      <c r="E355" s="168">
        <v>38.119999999999997</v>
      </c>
      <c r="F355" s="171"/>
      <c r="G355" s="171"/>
      <c r="H355" s="171"/>
      <c r="I355" s="171"/>
      <c r="J355" s="171"/>
      <c r="K355" s="171"/>
      <c r="L355" s="171"/>
      <c r="M355" s="171"/>
      <c r="N355" s="161"/>
      <c r="O355" s="161"/>
      <c r="P355" s="161"/>
      <c r="Q355" s="161"/>
      <c r="R355" s="161"/>
      <c r="S355" s="161"/>
      <c r="T355" s="162"/>
      <c r="U355" s="161"/>
      <c r="V355" s="151"/>
      <c r="W355" s="151"/>
      <c r="X355" s="151"/>
      <c r="Y355" s="151"/>
      <c r="Z355" s="151"/>
      <c r="AA355" s="151"/>
      <c r="AB355" s="151"/>
      <c r="AC355" s="151"/>
      <c r="AD355" s="151"/>
      <c r="AE355" s="151" t="s">
        <v>138</v>
      </c>
      <c r="AF355" s="151">
        <v>0</v>
      </c>
      <c r="AG355" s="151"/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>
      <c r="A356" s="152"/>
      <c r="B356" s="158"/>
      <c r="C356" s="194" t="s">
        <v>514</v>
      </c>
      <c r="D356" s="163"/>
      <c r="E356" s="168">
        <v>15.805</v>
      </c>
      <c r="F356" s="171"/>
      <c r="G356" s="171"/>
      <c r="H356" s="171"/>
      <c r="I356" s="171"/>
      <c r="J356" s="171"/>
      <c r="K356" s="171"/>
      <c r="L356" s="171"/>
      <c r="M356" s="171"/>
      <c r="N356" s="161"/>
      <c r="O356" s="161"/>
      <c r="P356" s="161"/>
      <c r="Q356" s="161"/>
      <c r="R356" s="161"/>
      <c r="S356" s="161"/>
      <c r="T356" s="162"/>
      <c r="U356" s="161"/>
      <c r="V356" s="151"/>
      <c r="W356" s="151"/>
      <c r="X356" s="151"/>
      <c r="Y356" s="151"/>
      <c r="Z356" s="151"/>
      <c r="AA356" s="151"/>
      <c r="AB356" s="151"/>
      <c r="AC356" s="151"/>
      <c r="AD356" s="151"/>
      <c r="AE356" s="151" t="s">
        <v>138</v>
      </c>
      <c r="AF356" s="151">
        <v>0</v>
      </c>
      <c r="AG356" s="151"/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>
      <c r="A357" s="152"/>
      <c r="B357" s="158"/>
      <c r="C357" s="194" t="s">
        <v>559</v>
      </c>
      <c r="D357" s="163"/>
      <c r="E357" s="168">
        <v>52.57</v>
      </c>
      <c r="F357" s="171"/>
      <c r="G357" s="171"/>
      <c r="H357" s="171"/>
      <c r="I357" s="171"/>
      <c r="J357" s="171"/>
      <c r="K357" s="171"/>
      <c r="L357" s="171"/>
      <c r="M357" s="171"/>
      <c r="N357" s="161"/>
      <c r="O357" s="161"/>
      <c r="P357" s="161"/>
      <c r="Q357" s="161"/>
      <c r="R357" s="161"/>
      <c r="S357" s="161"/>
      <c r="T357" s="162"/>
      <c r="U357" s="161"/>
      <c r="V357" s="151"/>
      <c r="W357" s="151"/>
      <c r="X357" s="151"/>
      <c r="Y357" s="151"/>
      <c r="Z357" s="151"/>
      <c r="AA357" s="151"/>
      <c r="AB357" s="151"/>
      <c r="AC357" s="151"/>
      <c r="AD357" s="151"/>
      <c r="AE357" s="151" t="s">
        <v>138</v>
      </c>
      <c r="AF357" s="151">
        <v>0</v>
      </c>
      <c r="AG357" s="151"/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outlineLevel="1">
      <c r="A358" s="152"/>
      <c r="B358" s="158"/>
      <c r="C358" s="194" t="s">
        <v>560</v>
      </c>
      <c r="D358" s="163"/>
      <c r="E358" s="168">
        <v>64.75</v>
      </c>
      <c r="F358" s="171"/>
      <c r="G358" s="171"/>
      <c r="H358" s="171"/>
      <c r="I358" s="171"/>
      <c r="J358" s="171"/>
      <c r="K358" s="171"/>
      <c r="L358" s="171"/>
      <c r="M358" s="171"/>
      <c r="N358" s="161"/>
      <c r="O358" s="161"/>
      <c r="P358" s="161"/>
      <c r="Q358" s="161"/>
      <c r="R358" s="161"/>
      <c r="S358" s="161"/>
      <c r="T358" s="162"/>
      <c r="U358" s="161"/>
      <c r="V358" s="151"/>
      <c r="W358" s="151"/>
      <c r="X358" s="151"/>
      <c r="Y358" s="151"/>
      <c r="Z358" s="151"/>
      <c r="AA358" s="151"/>
      <c r="AB358" s="151"/>
      <c r="AC358" s="151"/>
      <c r="AD358" s="151"/>
      <c r="AE358" s="151" t="s">
        <v>138</v>
      </c>
      <c r="AF358" s="151">
        <v>0</v>
      </c>
      <c r="AG358" s="151"/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>
      <c r="A359" s="152"/>
      <c r="B359" s="158"/>
      <c r="C359" s="194" t="s">
        <v>561</v>
      </c>
      <c r="D359" s="163"/>
      <c r="E359" s="168">
        <v>20.69</v>
      </c>
      <c r="F359" s="171"/>
      <c r="G359" s="171"/>
      <c r="H359" s="171"/>
      <c r="I359" s="171"/>
      <c r="J359" s="171"/>
      <c r="K359" s="171"/>
      <c r="L359" s="171"/>
      <c r="M359" s="171"/>
      <c r="N359" s="161"/>
      <c r="O359" s="161"/>
      <c r="P359" s="161"/>
      <c r="Q359" s="161"/>
      <c r="R359" s="161"/>
      <c r="S359" s="161"/>
      <c r="T359" s="162"/>
      <c r="U359" s="161"/>
      <c r="V359" s="151"/>
      <c r="W359" s="151"/>
      <c r="X359" s="151"/>
      <c r="Y359" s="151"/>
      <c r="Z359" s="151"/>
      <c r="AA359" s="151"/>
      <c r="AB359" s="151"/>
      <c r="AC359" s="151"/>
      <c r="AD359" s="151"/>
      <c r="AE359" s="151" t="s">
        <v>138</v>
      </c>
      <c r="AF359" s="151">
        <v>0</v>
      </c>
      <c r="AG359" s="151"/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>
      <c r="A360" s="152"/>
      <c r="B360" s="158"/>
      <c r="C360" s="194" t="s">
        <v>562</v>
      </c>
      <c r="D360" s="163"/>
      <c r="E360" s="168">
        <v>78.12</v>
      </c>
      <c r="F360" s="171"/>
      <c r="G360" s="171"/>
      <c r="H360" s="171"/>
      <c r="I360" s="171"/>
      <c r="J360" s="171"/>
      <c r="K360" s="171"/>
      <c r="L360" s="171"/>
      <c r="M360" s="171"/>
      <c r="N360" s="161"/>
      <c r="O360" s="161"/>
      <c r="P360" s="161"/>
      <c r="Q360" s="161"/>
      <c r="R360" s="161"/>
      <c r="S360" s="161"/>
      <c r="T360" s="162"/>
      <c r="U360" s="161"/>
      <c r="V360" s="151"/>
      <c r="W360" s="151"/>
      <c r="X360" s="151"/>
      <c r="Y360" s="151"/>
      <c r="Z360" s="151"/>
      <c r="AA360" s="151"/>
      <c r="AB360" s="151"/>
      <c r="AC360" s="151"/>
      <c r="AD360" s="151"/>
      <c r="AE360" s="151" t="s">
        <v>138</v>
      </c>
      <c r="AF360" s="151">
        <v>0</v>
      </c>
      <c r="AG360" s="151"/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>
      <c r="A361" s="152"/>
      <c r="B361" s="158"/>
      <c r="C361" s="194" t="s">
        <v>563</v>
      </c>
      <c r="D361" s="163"/>
      <c r="E361" s="168">
        <v>62.67</v>
      </c>
      <c r="F361" s="171"/>
      <c r="G361" s="171"/>
      <c r="H361" s="171"/>
      <c r="I361" s="171"/>
      <c r="J361" s="171"/>
      <c r="K361" s="171"/>
      <c r="L361" s="171"/>
      <c r="M361" s="171"/>
      <c r="N361" s="161"/>
      <c r="O361" s="161"/>
      <c r="P361" s="161"/>
      <c r="Q361" s="161"/>
      <c r="R361" s="161"/>
      <c r="S361" s="161"/>
      <c r="T361" s="162"/>
      <c r="U361" s="161"/>
      <c r="V361" s="151"/>
      <c r="W361" s="151"/>
      <c r="X361" s="151"/>
      <c r="Y361" s="151"/>
      <c r="Z361" s="151"/>
      <c r="AA361" s="151"/>
      <c r="AB361" s="151"/>
      <c r="AC361" s="151"/>
      <c r="AD361" s="151"/>
      <c r="AE361" s="151" t="s">
        <v>138</v>
      </c>
      <c r="AF361" s="151">
        <v>0</v>
      </c>
      <c r="AG361" s="151"/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>
      <c r="A362" s="152">
        <v>150</v>
      </c>
      <c r="B362" s="158" t="s">
        <v>564</v>
      </c>
      <c r="C362" s="193" t="s">
        <v>565</v>
      </c>
      <c r="D362" s="160" t="s">
        <v>178</v>
      </c>
      <c r="E362" s="167">
        <v>1028.1851999999999</v>
      </c>
      <c r="F362" s="170">
        <f>H362+J362</f>
        <v>0</v>
      </c>
      <c r="G362" s="171">
        <f>ROUND(E362*F362,2)</f>
        <v>0</v>
      </c>
      <c r="H362" s="171"/>
      <c r="I362" s="171">
        <f>ROUND(E362*H362,2)</f>
        <v>0</v>
      </c>
      <c r="J362" s="171"/>
      <c r="K362" s="171">
        <f>ROUND(E362*J362,2)</f>
        <v>0</v>
      </c>
      <c r="L362" s="171">
        <v>21</v>
      </c>
      <c r="M362" s="171">
        <f>G362*(1+L362/100)</f>
        <v>0</v>
      </c>
      <c r="N362" s="161">
        <v>6.9999999999999994E-5</v>
      </c>
      <c r="O362" s="161">
        <f>ROUND(E362*N362,5)</f>
        <v>7.1970000000000006E-2</v>
      </c>
      <c r="P362" s="161">
        <v>0</v>
      </c>
      <c r="Q362" s="161">
        <f>ROUND(E362*P362,5)</f>
        <v>0</v>
      </c>
      <c r="R362" s="161"/>
      <c r="S362" s="161"/>
      <c r="T362" s="162">
        <v>3.2480000000000002E-2</v>
      </c>
      <c r="U362" s="161">
        <f>ROUND(E362*T362,2)</f>
        <v>33.4</v>
      </c>
      <c r="V362" s="151"/>
      <c r="W362" s="151"/>
      <c r="X362" s="151"/>
      <c r="Y362" s="151"/>
      <c r="Z362" s="151"/>
      <c r="AA362" s="151"/>
      <c r="AB362" s="151"/>
      <c r="AC362" s="151"/>
      <c r="AD362" s="151"/>
      <c r="AE362" s="151" t="s">
        <v>136</v>
      </c>
      <c r="AF362" s="151"/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ht="33.75" outlineLevel="1">
      <c r="A363" s="152"/>
      <c r="B363" s="158"/>
      <c r="C363" s="194" t="s">
        <v>566</v>
      </c>
      <c r="D363" s="163"/>
      <c r="E363" s="168">
        <v>213.06219999999999</v>
      </c>
      <c r="F363" s="171"/>
      <c r="G363" s="171"/>
      <c r="H363" s="171"/>
      <c r="I363" s="171"/>
      <c r="J363" s="171"/>
      <c r="K363" s="171"/>
      <c r="L363" s="171"/>
      <c r="M363" s="171"/>
      <c r="N363" s="161"/>
      <c r="O363" s="161"/>
      <c r="P363" s="161"/>
      <c r="Q363" s="161"/>
      <c r="R363" s="161"/>
      <c r="S363" s="161"/>
      <c r="T363" s="162"/>
      <c r="U363" s="161"/>
      <c r="V363" s="151"/>
      <c r="W363" s="151"/>
      <c r="X363" s="151"/>
      <c r="Y363" s="151"/>
      <c r="Z363" s="151"/>
      <c r="AA363" s="151"/>
      <c r="AB363" s="151"/>
      <c r="AC363" s="151"/>
      <c r="AD363" s="151"/>
      <c r="AE363" s="151" t="s">
        <v>138</v>
      </c>
      <c r="AF363" s="151">
        <v>0</v>
      </c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>
      <c r="A364" s="152"/>
      <c r="B364" s="158"/>
      <c r="C364" s="194" t="s">
        <v>567</v>
      </c>
      <c r="D364" s="163"/>
      <c r="E364" s="168">
        <v>16.149999999999999</v>
      </c>
      <c r="F364" s="171"/>
      <c r="G364" s="171"/>
      <c r="H364" s="171"/>
      <c r="I364" s="171"/>
      <c r="J364" s="171"/>
      <c r="K364" s="171"/>
      <c r="L364" s="171"/>
      <c r="M364" s="171"/>
      <c r="N364" s="161"/>
      <c r="O364" s="161"/>
      <c r="P364" s="161"/>
      <c r="Q364" s="161"/>
      <c r="R364" s="161"/>
      <c r="S364" s="161"/>
      <c r="T364" s="162"/>
      <c r="U364" s="161"/>
      <c r="V364" s="151"/>
      <c r="W364" s="151"/>
      <c r="X364" s="151"/>
      <c r="Y364" s="151"/>
      <c r="Z364" s="151"/>
      <c r="AA364" s="151"/>
      <c r="AB364" s="151"/>
      <c r="AC364" s="151"/>
      <c r="AD364" s="151"/>
      <c r="AE364" s="151" t="s">
        <v>138</v>
      </c>
      <c r="AF364" s="151">
        <v>0</v>
      </c>
      <c r="AG364" s="151"/>
      <c r="AH364" s="151"/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>
      <c r="A365" s="152"/>
      <c r="B365" s="158"/>
      <c r="C365" s="194" t="s">
        <v>568</v>
      </c>
      <c r="D365" s="163"/>
      <c r="E365" s="168">
        <v>10.35</v>
      </c>
      <c r="F365" s="171"/>
      <c r="G365" s="171"/>
      <c r="H365" s="171"/>
      <c r="I365" s="171"/>
      <c r="J365" s="171"/>
      <c r="K365" s="171"/>
      <c r="L365" s="171"/>
      <c r="M365" s="171"/>
      <c r="N365" s="161"/>
      <c r="O365" s="161"/>
      <c r="P365" s="161"/>
      <c r="Q365" s="161"/>
      <c r="R365" s="161"/>
      <c r="S365" s="161"/>
      <c r="T365" s="162"/>
      <c r="U365" s="161"/>
      <c r="V365" s="151"/>
      <c r="W365" s="151"/>
      <c r="X365" s="151"/>
      <c r="Y365" s="151"/>
      <c r="Z365" s="151"/>
      <c r="AA365" s="151"/>
      <c r="AB365" s="151"/>
      <c r="AC365" s="151"/>
      <c r="AD365" s="151"/>
      <c r="AE365" s="151" t="s">
        <v>138</v>
      </c>
      <c r="AF365" s="151">
        <v>0</v>
      </c>
      <c r="AG365" s="151"/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>
      <c r="A366" s="152"/>
      <c r="B366" s="158"/>
      <c r="C366" s="194" t="s">
        <v>569</v>
      </c>
      <c r="D366" s="163"/>
      <c r="E366" s="168">
        <v>11.07</v>
      </c>
      <c r="F366" s="171"/>
      <c r="G366" s="171"/>
      <c r="H366" s="171"/>
      <c r="I366" s="171"/>
      <c r="J366" s="171"/>
      <c r="K366" s="171"/>
      <c r="L366" s="171"/>
      <c r="M366" s="171"/>
      <c r="N366" s="161"/>
      <c r="O366" s="161"/>
      <c r="P366" s="161"/>
      <c r="Q366" s="161"/>
      <c r="R366" s="161"/>
      <c r="S366" s="161"/>
      <c r="T366" s="162"/>
      <c r="U366" s="161"/>
      <c r="V366" s="151"/>
      <c r="W366" s="151"/>
      <c r="X366" s="151"/>
      <c r="Y366" s="151"/>
      <c r="Z366" s="151"/>
      <c r="AA366" s="151"/>
      <c r="AB366" s="151"/>
      <c r="AC366" s="151"/>
      <c r="AD366" s="151"/>
      <c r="AE366" s="151" t="s">
        <v>138</v>
      </c>
      <c r="AF366" s="151">
        <v>0</v>
      </c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>
      <c r="A367" s="152"/>
      <c r="B367" s="158"/>
      <c r="C367" s="194" t="s">
        <v>570</v>
      </c>
      <c r="D367" s="163"/>
      <c r="E367" s="168">
        <v>11.9</v>
      </c>
      <c r="F367" s="171"/>
      <c r="G367" s="171"/>
      <c r="H367" s="171"/>
      <c r="I367" s="171"/>
      <c r="J367" s="171"/>
      <c r="K367" s="171"/>
      <c r="L367" s="171"/>
      <c r="M367" s="171"/>
      <c r="N367" s="161"/>
      <c r="O367" s="161"/>
      <c r="P367" s="161"/>
      <c r="Q367" s="161"/>
      <c r="R367" s="161"/>
      <c r="S367" s="161"/>
      <c r="T367" s="162"/>
      <c r="U367" s="161"/>
      <c r="V367" s="151"/>
      <c r="W367" s="151"/>
      <c r="X367" s="151"/>
      <c r="Y367" s="151"/>
      <c r="Z367" s="151"/>
      <c r="AA367" s="151"/>
      <c r="AB367" s="151"/>
      <c r="AC367" s="151"/>
      <c r="AD367" s="151"/>
      <c r="AE367" s="151" t="s">
        <v>138</v>
      </c>
      <c r="AF367" s="151">
        <v>0</v>
      </c>
      <c r="AG367" s="151"/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>
      <c r="A368" s="152"/>
      <c r="B368" s="158"/>
      <c r="C368" s="194" t="s">
        <v>571</v>
      </c>
      <c r="D368" s="163"/>
      <c r="E368" s="168">
        <v>37.4</v>
      </c>
      <c r="F368" s="171"/>
      <c r="G368" s="171"/>
      <c r="H368" s="171"/>
      <c r="I368" s="171"/>
      <c r="J368" s="171"/>
      <c r="K368" s="171"/>
      <c r="L368" s="171"/>
      <c r="M368" s="171"/>
      <c r="N368" s="161"/>
      <c r="O368" s="161"/>
      <c r="P368" s="161"/>
      <c r="Q368" s="161"/>
      <c r="R368" s="161"/>
      <c r="S368" s="161"/>
      <c r="T368" s="162"/>
      <c r="U368" s="161"/>
      <c r="V368" s="151"/>
      <c r="W368" s="151"/>
      <c r="X368" s="151"/>
      <c r="Y368" s="151"/>
      <c r="Z368" s="151"/>
      <c r="AA368" s="151"/>
      <c r="AB368" s="151"/>
      <c r="AC368" s="151"/>
      <c r="AD368" s="151"/>
      <c r="AE368" s="151" t="s">
        <v>138</v>
      </c>
      <c r="AF368" s="151">
        <v>0</v>
      </c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>
      <c r="A369" s="152"/>
      <c r="B369" s="158"/>
      <c r="C369" s="194" t="s">
        <v>572</v>
      </c>
      <c r="D369" s="163"/>
      <c r="E369" s="168">
        <v>2.88</v>
      </c>
      <c r="F369" s="171"/>
      <c r="G369" s="171"/>
      <c r="H369" s="171"/>
      <c r="I369" s="171"/>
      <c r="J369" s="171"/>
      <c r="K369" s="171"/>
      <c r="L369" s="171"/>
      <c r="M369" s="171"/>
      <c r="N369" s="161"/>
      <c r="O369" s="161"/>
      <c r="P369" s="161"/>
      <c r="Q369" s="161"/>
      <c r="R369" s="161"/>
      <c r="S369" s="161"/>
      <c r="T369" s="162"/>
      <c r="U369" s="161"/>
      <c r="V369" s="151"/>
      <c r="W369" s="151"/>
      <c r="X369" s="151"/>
      <c r="Y369" s="151"/>
      <c r="Z369" s="151"/>
      <c r="AA369" s="151"/>
      <c r="AB369" s="151"/>
      <c r="AC369" s="151"/>
      <c r="AD369" s="151"/>
      <c r="AE369" s="151" t="s">
        <v>138</v>
      </c>
      <c r="AF369" s="151">
        <v>0</v>
      </c>
      <c r="AG369" s="151"/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>
      <c r="A370" s="152"/>
      <c r="B370" s="158"/>
      <c r="C370" s="194" t="s">
        <v>573</v>
      </c>
      <c r="D370" s="163"/>
      <c r="E370" s="168">
        <v>18.2</v>
      </c>
      <c r="F370" s="171"/>
      <c r="G370" s="171"/>
      <c r="H370" s="171"/>
      <c r="I370" s="171"/>
      <c r="J370" s="171"/>
      <c r="K370" s="171"/>
      <c r="L370" s="171"/>
      <c r="M370" s="171"/>
      <c r="N370" s="161"/>
      <c r="O370" s="161"/>
      <c r="P370" s="161"/>
      <c r="Q370" s="161"/>
      <c r="R370" s="161"/>
      <c r="S370" s="161"/>
      <c r="T370" s="162"/>
      <c r="U370" s="161"/>
      <c r="V370" s="151"/>
      <c r="W370" s="151"/>
      <c r="X370" s="151"/>
      <c r="Y370" s="151"/>
      <c r="Z370" s="151"/>
      <c r="AA370" s="151"/>
      <c r="AB370" s="151"/>
      <c r="AC370" s="151"/>
      <c r="AD370" s="151"/>
      <c r="AE370" s="151" t="s">
        <v>138</v>
      </c>
      <c r="AF370" s="151">
        <v>0</v>
      </c>
      <c r="AG370" s="151"/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>
      <c r="A371" s="152"/>
      <c r="B371" s="158"/>
      <c r="C371" s="194" t="s">
        <v>574</v>
      </c>
      <c r="D371" s="163"/>
      <c r="E371" s="168">
        <v>102.928</v>
      </c>
      <c r="F371" s="171"/>
      <c r="G371" s="171"/>
      <c r="H371" s="171"/>
      <c r="I371" s="171"/>
      <c r="J371" s="171"/>
      <c r="K371" s="171"/>
      <c r="L371" s="171"/>
      <c r="M371" s="171"/>
      <c r="N371" s="161"/>
      <c r="O371" s="161"/>
      <c r="P371" s="161"/>
      <c r="Q371" s="161"/>
      <c r="R371" s="161"/>
      <c r="S371" s="161"/>
      <c r="T371" s="162"/>
      <c r="U371" s="161"/>
      <c r="V371" s="151"/>
      <c r="W371" s="151"/>
      <c r="X371" s="151"/>
      <c r="Y371" s="151"/>
      <c r="Z371" s="151"/>
      <c r="AA371" s="151"/>
      <c r="AB371" s="151"/>
      <c r="AC371" s="151"/>
      <c r="AD371" s="151"/>
      <c r="AE371" s="151" t="s">
        <v>138</v>
      </c>
      <c r="AF371" s="151">
        <v>0</v>
      </c>
      <c r="AG371" s="151"/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>
      <c r="A372" s="152"/>
      <c r="B372" s="158"/>
      <c r="C372" s="194" t="s">
        <v>575</v>
      </c>
      <c r="D372" s="163"/>
      <c r="E372" s="168">
        <v>91.52</v>
      </c>
      <c r="F372" s="171"/>
      <c r="G372" s="171"/>
      <c r="H372" s="171"/>
      <c r="I372" s="171"/>
      <c r="J372" s="171"/>
      <c r="K372" s="171"/>
      <c r="L372" s="171"/>
      <c r="M372" s="171"/>
      <c r="N372" s="161"/>
      <c r="O372" s="161"/>
      <c r="P372" s="161"/>
      <c r="Q372" s="161"/>
      <c r="R372" s="161"/>
      <c r="S372" s="161"/>
      <c r="T372" s="162"/>
      <c r="U372" s="161"/>
      <c r="V372" s="151"/>
      <c r="W372" s="151"/>
      <c r="X372" s="151"/>
      <c r="Y372" s="151"/>
      <c r="Z372" s="151"/>
      <c r="AA372" s="151"/>
      <c r="AB372" s="151"/>
      <c r="AC372" s="151"/>
      <c r="AD372" s="151"/>
      <c r="AE372" s="151" t="s">
        <v>138</v>
      </c>
      <c r="AF372" s="151">
        <v>0</v>
      </c>
      <c r="AG372" s="151"/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>
      <c r="A373" s="152"/>
      <c r="B373" s="158"/>
      <c r="C373" s="194" t="s">
        <v>576</v>
      </c>
      <c r="D373" s="163"/>
      <c r="E373" s="168">
        <v>332.72500000000002</v>
      </c>
      <c r="F373" s="171"/>
      <c r="G373" s="171"/>
      <c r="H373" s="171"/>
      <c r="I373" s="171"/>
      <c r="J373" s="171"/>
      <c r="K373" s="171"/>
      <c r="L373" s="171"/>
      <c r="M373" s="171"/>
      <c r="N373" s="161"/>
      <c r="O373" s="161"/>
      <c r="P373" s="161"/>
      <c r="Q373" s="161"/>
      <c r="R373" s="161"/>
      <c r="S373" s="161"/>
      <c r="T373" s="162"/>
      <c r="U373" s="161"/>
      <c r="V373" s="151"/>
      <c r="W373" s="151"/>
      <c r="X373" s="151"/>
      <c r="Y373" s="151"/>
      <c r="Z373" s="151"/>
      <c r="AA373" s="151"/>
      <c r="AB373" s="151"/>
      <c r="AC373" s="151"/>
      <c r="AD373" s="151"/>
      <c r="AE373" s="151" t="s">
        <v>138</v>
      </c>
      <c r="AF373" s="151">
        <v>0</v>
      </c>
      <c r="AG373" s="151"/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>
      <c r="A374" s="152"/>
      <c r="B374" s="158"/>
      <c r="C374" s="194" t="s">
        <v>577</v>
      </c>
      <c r="D374" s="163"/>
      <c r="E374" s="168">
        <v>180</v>
      </c>
      <c r="F374" s="171"/>
      <c r="G374" s="171"/>
      <c r="H374" s="171"/>
      <c r="I374" s="171"/>
      <c r="J374" s="171"/>
      <c r="K374" s="171"/>
      <c r="L374" s="171"/>
      <c r="M374" s="171"/>
      <c r="N374" s="161"/>
      <c r="O374" s="161"/>
      <c r="P374" s="161"/>
      <c r="Q374" s="161"/>
      <c r="R374" s="161"/>
      <c r="S374" s="161"/>
      <c r="T374" s="162"/>
      <c r="U374" s="161"/>
      <c r="V374" s="151"/>
      <c r="W374" s="151"/>
      <c r="X374" s="151"/>
      <c r="Y374" s="151"/>
      <c r="Z374" s="151"/>
      <c r="AA374" s="151"/>
      <c r="AB374" s="151"/>
      <c r="AC374" s="151"/>
      <c r="AD374" s="151"/>
      <c r="AE374" s="151" t="s">
        <v>138</v>
      </c>
      <c r="AF374" s="151">
        <v>0</v>
      </c>
      <c r="AG374" s="151"/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>
      <c r="A375" s="152">
        <v>151</v>
      </c>
      <c r="B375" s="158" t="s">
        <v>578</v>
      </c>
      <c r="C375" s="193" t="s">
        <v>579</v>
      </c>
      <c r="D375" s="160" t="s">
        <v>178</v>
      </c>
      <c r="E375" s="167">
        <v>1028.1851999999999</v>
      </c>
      <c r="F375" s="170">
        <f>H375+J375</f>
        <v>0</v>
      </c>
      <c r="G375" s="171">
        <f>ROUND(E375*F375,2)</f>
        <v>0</v>
      </c>
      <c r="H375" s="171"/>
      <c r="I375" s="171">
        <f>ROUND(E375*H375,2)</f>
        <v>0</v>
      </c>
      <c r="J375" s="171"/>
      <c r="K375" s="171">
        <f>ROUND(E375*J375,2)</f>
        <v>0</v>
      </c>
      <c r="L375" s="171">
        <v>21</v>
      </c>
      <c r="M375" s="171">
        <f>G375*(1+L375/100)</f>
        <v>0</v>
      </c>
      <c r="N375" s="161">
        <v>1.4999999999999999E-4</v>
      </c>
      <c r="O375" s="161">
        <f>ROUND(E375*N375,5)</f>
        <v>0.15423000000000001</v>
      </c>
      <c r="P375" s="161">
        <v>0</v>
      </c>
      <c r="Q375" s="161">
        <f>ROUND(E375*P375,5)</f>
        <v>0</v>
      </c>
      <c r="R375" s="161"/>
      <c r="S375" s="161"/>
      <c r="T375" s="162">
        <v>0.10191</v>
      </c>
      <c r="U375" s="161">
        <f>ROUND(E375*T375,2)</f>
        <v>104.78</v>
      </c>
      <c r="V375" s="151"/>
      <c r="W375" s="151"/>
      <c r="X375" s="151"/>
      <c r="Y375" s="151"/>
      <c r="Z375" s="151"/>
      <c r="AA375" s="151"/>
      <c r="AB375" s="151"/>
      <c r="AC375" s="151"/>
      <c r="AD375" s="151"/>
      <c r="AE375" s="151" t="s">
        <v>136</v>
      </c>
      <c r="AF375" s="151"/>
      <c r="AG375" s="151"/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>
      <c r="A376" s="153" t="s">
        <v>131</v>
      </c>
      <c r="B376" s="159" t="s">
        <v>102</v>
      </c>
      <c r="C376" s="195" t="s">
        <v>103</v>
      </c>
      <c r="D376" s="164"/>
      <c r="E376" s="169"/>
      <c r="F376" s="172"/>
      <c r="G376" s="172">
        <f>SUMIF(AE377:AE378,"&lt;&gt;NOR",G377:G378)</f>
        <v>0</v>
      </c>
      <c r="H376" s="172"/>
      <c r="I376" s="172">
        <f>SUM(I377:I378)</f>
        <v>0</v>
      </c>
      <c r="J376" s="172"/>
      <c r="K376" s="172">
        <f>SUM(K377:K378)</f>
        <v>0</v>
      </c>
      <c r="L376" s="172"/>
      <c r="M376" s="172">
        <f>SUM(M377:M378)</f>
        <v>0</v>
      </c>
      <c r="N376" s="165"/>
      <c r="O376" s="165">
        <f>SUM(O377:O378)</f>
        <v>0</v>
      </c>
      <c r="P376" s="165"/>
      <c r="Q376" s="165">
        <f>SUM(Q377:Q378)</f>
        <v>0</v>
      </c>
      <c r="R376" s="165"/>
      <c r="S376" s="165"/>
      <c r="T376" s="166"/>
      <c r="U376" s="165">
        <f>SUM(U377:U378)</f>
        <v>0</v>
      </c>
      <c r="AE376" t="s">
        <v>132</v>
      </c>
    </row>
    <row r="377" spans="1:60" ht="22.5" outlineLevel="1">
      <c r="A377" s="152">
        <v>152</v>
      </c>
      <c r="B377" s="158" t="s">
        <v>580</v>
      </c>
      <c r="C377" s="193" t="s">
        <v>581</v>
      </c>
      <c r="D377" s="160" t="s">
        <v>199</v>
      </c>
      <c r="E377" s="167">
        <v>2</v>
      </c>
      <c r="F377" s="170">
        <f>H377+J377</f>
        <v>0</v>
      </c>
      <c r="G377" s="171">
        <f>ROUND(E377*F377,2)</f>
        <v>0</v>
      </c>
      <c r="H377" s="171"/>
      <c r="I377" s="171">
        <f>ROUND(E377*H377,2)</f>
        <v>0</v>
      </c>
      <c r="J377" s="171"/>
      <c r="K377" s="171">
        <f>ROUND(E377*J377,2)</f>
        <v>0</v>
      </c>
      <c r="L377" s="171">
        <v>21</v>
      </c>
      <c r="M377" s="171">
        <f>G377*(1+L377/100)</f>
        <v>0</v>
      </c>
      <c r="N377" s="161">
        <v>0</v>
      </c>
      <c r="O377" s="161">
        <f>ROUND(E377*N377,5)</f>
        <v>0</v>
      </c>
      <c r="P377" s="161">
        <v>0</v>
      </c>
      <c r="Q377" s="161">
        <f>ROUND(E377*P377,5)</f>
        <v>0</v>
      </c>
      <c r="R377" s="161"/>
      <c r="S377" s="161"/>
      <c r="T377" s="162">
        <v>0</v>
      </c>
      <c r="U377" s="161">
        <f>ROUND(E377*T377,2)</f>
        <v>0</v>
      </c>
      <c r="V377" s="151"/>
      <c r="W377" s="151"/>
      <c r="X377" s="151"/>
      <c r="Y377" s="151"/>
      <c r="Z377" s="151"/>
      <c r="AA377" s="151"/>
      <c r="AB377" s="151"/>
      <c r="AC377" s="151"/>
      <c r="AD377" s="151"/>
      <c r="AE377" s="151" t="s">
        <v>136</v>
      </c>
      <c r="AF377" s="151"/>
      <c r="AG377" s="151"/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2.5" outlineLevel="1">
      <c r="A378" s="152">
        <v>153</v>
      </c>
      <c r="B378" s="158" t="s">
        <v>582</v>
      </c>
      <c r="C378" s="193" t="s">
        <v>583</v>
      </c>
      <c r="D378" s="160" t="s">
        <v>199</v>
      </c>
      <c r="E378" s="167">
        <v>3</v>
      </c>
      <c r="F378" s="170">
        <f>H378+J378</f>
        <v>0</v>
      </c>
      <c r="G378" s="171">
        <f>ROUND(E378*F378,2)</f>
        <v>0</v>
      </c>
      <c r="H378" s="171"/>
      <c r="I378" s="171">
        <f>ROUND(E378*H378,2)</f>
        <v>0</v>
      </c>
      <c r="J378" s="171"/>
      <c r="K378" s="171">
        <f>ROUND(E378*J378,2)</f>
        <v>0</v>
      </c>
      <c r="L378" s="171">
        <v>21</v>
      </c>
      <c r="M378" s="171">
        <f>G378*(1+L378/100)</f>
        <v>0</v>
      </c>
      <c r="N378" s="161">
        <v>0</v>
      </c>
      <c r="O378" s="161">
        <f>ROUND(E378*N378,5)</f>
        <v>0</v>
      </c>
      <c r="P378" s="161">
        <v>0</v>
      </c>
      <c r="Q378" s="161">
        <f>ROUND(E378*P378,5)</f>
        <v>0</v>
      </c>
      <c r="R378" s="161"/>
      <c r="S378" s="161"/>
      <c r="T378" s="162">
        <v>0</v>
      </c>
      <c r="U378" s="161">
        <f>ROUND(E378*T378,2)</f>
        <v>0</v>
      </c>
      <c r="V378" s="151"/>
      <c r="W378" s="151"/>
      <c r="X378" s="151"/>
      <c r="Y378" s="151"/>
      <c r="Z378" s="151"/>
      <c r="AA378" s="151"/>
      <c r="AB378" s="151"/>
      <c r="AC378" s="151"/>
      <c r="AD378" s="151"/>
      <c r="AE378" s="151" t="s">
        <v>136</v>
      </c>
      <c r="AF378" s="151"/>
      <c r="AG378" s="151"/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>
      <c r="A379" s="153" t="s">
        <v>131</v>
      </c>
      <c r="B379" s="159" t="s">
        <v>104</v>
      </c>
      <c r="C379" s="195" t="s">
        <v>26</v>
      </c>
      <c r="D379" s="164"/>
      <c r="E379" s="169"/>
      <c r="F379" s="172"/>
      <c r="G379" s="172">
        <f>SUMIF(AE380:AE380,"&lt;&gt;NOR",G380:G380)</f>
        <v>0</v>
      </c>
      <c r="H379" s="172"/>
      <c r="I379" s="172">
        <f>SUM(I380:I380)</f>
        <v>0</v>
      </c>
      <c r="J379" s="172"/>
      <c r="K379" s="172">
        <f>SUM(K380:K380)</f>
        <v>0</v>
      </c>
      <c r="L379" s="172"/>
      <c r="M379" s="172">
        <f>SUM(M380:M380)</f>
        <v>0</v>
      </c>
      <c r="N379" s="165"/>
      <c r="O379" s="165">
        <f>SUM(O380:O380)</f>
        <v>0</v>
      </c>
      <c r="P379" s="165"/>
      <c r="Q379" s="165">
        <f>SUM(Q380:Q380)</f>
        <v>0</v>
      </c>
      <c r="R379" s="165"/>
      <c r="S379" s="165"/>
      <c r="T379" s="166"/>
      <c r="U379" s="165">
        <f>SUM(U380:U380)</f>
        <v>0</v>
      </c>
      <c r="AE379" t="s">
        <v>132</v>
      </c>
    </row>
    <row r="380" spans="1:60" outlineLevel="1">
      <c r="A380" s="181">
        <v>154</v>
      </c>
      <c r="B380" s="182" t="s">
        <v>580</v>
      </c>
      <c r="C380" s="196" t="s">
        <v>584</v>
      </c>
      <c r="D380" s="183" t="s">
        <v>585</v>
      </c>
      <c r="E380" s="184">
        <v>1</v>
      </c>
      <c r="F380" s="185">
        <f>H380+J380</f>
        <v>0</v>
      </c>
      <c r="G380" s="186">
        <f>ROUND(E380*F380,2)</f>
        <v>0</v>
      </c>
      <c r="H380" s="186"/>
      <c r="I380" s="186">
        <f>ROUND(E380*H380,2)</f>
        <v>0</v>
      </c>
      <c r="J380" s="186"/>
      <c r="K380" s="186">
        <f>ROUND(E380*J380,2)</f>
        <v>0</v>
      </c>
      <c r="L380" s="186">
        <v>21</v>
      </c>
      <c r="M380" s="186">
        <f>G380*(1+L380/100)</f>
        <v>0</v>
      </c>
      <c r="N380" s="187">
        <v>0</v>
      </c>
      <c r="O380" s="187">
        <f>ROUND(E380*N380,5)</f>
        <v>0</v>
      </c>
      <c r="P380" s="187">
        <v>0</v>
      </c>
      <c r="Q380" s="187">
        <f>ROUND(E380*P380,5)</f>
        <v>0</v>
      </c>
      <c r="R380" s="187"/>
      <c r="S380" s="187"/>
      <c r="T380" s="188">
        <v>0</v>
      </c>
      <c r="U380" s="187">
        <f>ROUND(E380*T380,2)</f>
        <v>0</v>
      </c>
      <c r="V380" s="151"/>
      <c r="W380" s="151"/>
      <c r="X380" s="151"/>
      <c r="Y380" s="151"/>
      <c r="Z380" s="151"/>
      <c r="AA380" s="151"/>
      <c r="AB380" s="151"/>
      <c r="AC380" s="151"/>
      <c r="AD380" s="151"/>
      <c r="AE380" s="151" t="s">
        <v>136</v>
      </c>
      <c r="AF380" s="151"/>
      <c r="AG380" s="151"/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>
      <c r="A381" s="6"/>
      <c r="B381" s="7" t="s">
        <v>586</v>
      </c>
      <c r="C381" s="197" t="s">
        <v>586</v>
      </c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AC381">
        <v>15</v>
      </c>
      <c r="AD381">
        <v>21</v>
      </c>
    </row>
    <row r="382" spans="1:60">
      <c r="A382" s="189"/>
      <c r="B382" s="190" t="s">
        <v>28</v>
      </c>
      <c r="C382" s="198" t="s">
        <v>586</v>
      </c>
      <c r="D382" s="191"/>
      <c r="E382" s="191"/>
      <c r="F382" s="191"/>
      <c r="G382" s="192">
        <f>G8+G36+G38+G62+G78+G90+G93+G95+G135+G172+G174+G204+G210+G254+G259+G271+G281+G289+G301+G307+G335+G340+G353+G376+G379</f>
        <v>0</v>
      </c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AC382">
        <f>SUMIF(L7:L380,AC381,G7:G380)</f>
        <v>0</v>
      </c>
      <c r="AD382">
        <f>SUMIF(L7:L380,AD381,G7:G380)</f>
        <v>0</v>
      </c>
      <c r="AE382" t="s">
        <v>587</v>
      </c>
    </row>
    <row r="383" spans="1:60">
      <c r="A383" s="6"/>
      <c r="B383" s="7" t="s">
        <v>586</v>
      </c>
      <c r="C383" s="197" t="s">
        <v>586</v>
      </c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 spans="1:60">
      <c r="A384" s="6"/>
      <c r="B384" s="7" t="s">
        <v>586</v>
      </c>
      <c r="C384" s="197" t="s">
        <v>586</v>
      </c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 spans="1:31">
      <c r="A385" s="260" t="s">
        <v>588</v>
      </c>
      <c r="B385" s="260"/>
      <c r="C385" s="261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</row>
    <row r="386" spans="1:31">
      <c r="A386" s="262"/>
      <c r="B386" s="263"/>
      <c r="C386" s="264"/>
      <c r="D386" s="263"/>
      <c r="E386" s="263"/>
      <c r="F386" s="263"/>
      <c r="G386" s="26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AE386" t="s">
        <v>589</v>
      </c>
    </row>
    <row r="387" spans="1:31">
      <c r="A387" s="266"/>
      <c r="B387" s="267"/>
      <c r="C387" s="268"/>
      <c r="D387" s="267"/>
      <c r="E387" s="267"/>
      <c r="F387" s="267"/>
      <c r="G387" s="269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 spans="1:31">
      <c r="A388" s="266"/>
      <c r="B388" s="267"/>
      <c r="C388" s="268"/>
      <c r="D388" s="267"/>
      <c r="E388" s="267"/>
      <c r="F388" s="267"/>
      <c r="G388" s="269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 spans="1:31">
      <c r="A389" s="266"/>
      <c r="B389" s="267"/>
      <c r="C389" s="268"/>
      <c r="D389" s="267"/>
      <c r="E389" s="267"/>
      <c r="F389" s="267"/>
      <c r="G389" s="269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 spans="1:31">
      <c r="A390" s="270"/>
      <c r="B390" s="271"/>
      <c r="C390" s="272"/>
      <c r="D390" s="271"/>
      <c r="E390" s="271"/>
      <c r="F390" s="271"/>
      <c r="G390" s="273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 spans="1:31">
      <c r="A391" s="6"/>
      <c r="B391" s="7" t="s">
        <v>586</v>
      </c>
      <c r="C391" s="197" t="s">
        <v>586</v>
      </c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</row>
    <row r="392" spans="1:31">
      <c r="C392" s="199"/>
      <c r="AE392" t="s">
        <v>590</v>
      </c>
    </row>
  </sheetData>
  <mergeCells count="6">
    <mergeCell ref="A386:G390"/>
    <mergeCell ref="A1:G1"/>
    <mergeCell ref="C2:G2"/>
    <mergeCell ref="C3:G3"/>
    <mergeCell ref="C4:G4"/>
    <mergeCell ref="A385:C385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zdenek</cp:lastModifiedBy>
  <cp:lastPrinted>2014-02-28T09:52:57Z</cp:lastPrinted>
  <dcterms:created xsi:type="dcterms:W3CDTF">2009-04-08T07:15:50Z</dcterms:created>
  <dcterms:modified xsi:type="dcterms:W3CDTF">2023-11-09T18:27:47Z</dcterms:modified>
</cp:coreProperties>
</file>